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X:\MANGER DEMAIN\Green Deal\Formations collectives\Organisation des formations collectives\2022\2022-05-25 - FP - Repas froids en al durable\Fiches recettes\"/>
    </mc:Choice>
  </mc:AlternateContent>
  <xr:revisionPtr revIDLastSave="0" documentId="8_{16E21C4E-58BD-4AA8-8E5C-D0FB632B6B8D}" xr6:coauthVersionLast="47" xr6:coauthVersionMax="47" xr10:uidLastSave="{00000000-0000-0000-0000-000000000000}"/>
  <bookViews>
    <workbookView xWindow="-108" yWindow="-108" windowWidth="23256" windowHeight="12576" firstSheet="5" activeTab="9" xr2:uid="{00000000-000D-0000-FFFF-FFFF00000000}"/>
  </bookViews>
  <sheets>
    <sheet name="Piadine" sheetId="7" r:id="rId1"/>
    <sheet name="Mayonnaise" sheetId="14" r:id="rId2"/>
    <sheet name="Dressing César" sheetId="9" r:id="rId3"/>
    <sheet name="Dressing Curry Doux" sheetId="10" r:id="rId4"/>
    <sheet name="Pesto de persil" sheetId="15" r:id="rId5"/>
    <sheet name="Crudités aux épices douces" sheetId="11" r:id="rId6"/>
    <sheet name="Houmous" sheetId="12" r:id="rId7"/>
    <sheet name="Poivronnade et lanière de poivr" sheetId="19" r:id="rId8"/>
    <sheet name="Végéricain" sheetId="13" r:id="rId9"/>
    <sheet name="Granola salé" sheetId="17" r:id="rId10"/>
    <sheet name="Pickels de légumes" sheetId="18" r:id="rId11"/>
    <sheet name="Pain de viande maison" sheetId="20" r:id="rId12"/>
    <sheet name="MIX &amp; MATCH" sheetId="8" r:id="rId13"/>
  </sheet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8" i="18" l="1"/>
  <c r="G22" i="18"/>
  <c r="F23" i="18"/>
  <c r="G23" i="18"/>
  <c r="D11" i="18"/>
  <c r="D13" i="18"/>
  <c r="G18" i="20"/>
  <c r="G19" i="20"/>
  <c r="G20" i="20"/>
  <c r="G21" i="20"/>
  <c r="D11" i="20"/>
  <c r="D13" i="20"/>
  <c r="G18" i="17"/>
  <c r="G19" i="17"/>
  <c r="G20" i="17"/>
  <c r="G21" i="17"/>
  <c r="G22" i="17"/>
  <c r="G23" i="17"/>
  <c r="G24" i="17"/>
  <c r="G25" i="17"/>
  <c r="G26" i="17"/>
  <c r="D11" i="17"/>
  <c r="D13" i="17"/>
  <c r="G18" i="13"/>
  <c r="G19" i="13"/>
  <c r="G20" i="13"/>
  <c r="D11" i="13"/>
  <c r="D13" i="13"/>
  <c r="G18" i="19"/>
  <c r="G19" i="19"/>
  <c r="F20" i="19"/>
  <c r="G20" i="19"/>
  <c r="D11" i="19"/>
  <c r="D7" i="19"/>
  <c r="D13" i="19"/>
  <c r="G18" i="12"/>
  <c r="F19" i="12"/>
  <c r="G19" i="12"/>
  <c r="G23" i="12"/>
  <c r="D11" i="12"/>
  <c r="D13" i="12"/>
  <c r="G18" i="11"/>
  <c r="G22" i="11"/>
  <c r="G26" i="11"/>
  <c r="D11" i="11"/>
  <c r="D7" i="11"/>
  <c r="D13" i="11"/>
  <c r="G18" i="15"/>
  <c r="G19" i="15"/>
  <c r="G20" i="15"/>
  <c r="G22" i="15"/>
  <c r="D11" i="15"/>
  <c r="D13" i="15"/>
  <c r="G21" i="10"/>
  <c r="D11" i="10"/>
  <c r="D13" i="10"/>
  <c r="G18" i="9"/>
  <c r="G19" i="9"/>
  <c r="G20" i="9"/>
  <c r="G21" i="9"/>
  <c r="F22" i="9"/>
  <c r="G22" i="9"/>
  <c r="G23" i="9"/>
  <c r="G24" i="9"/>
  <c r="G25" i="9"/>
  <c r="G27" i="9"/>
  <c r="D11" i="9"/>
  <c r="D13" i="9"/>
  <c r="G18" i="14"/>
  <c r="G19" i="14"/>
  <c r="G20" i="14"/>
  <c r="G22" i="14"/>
  <c r="D11" i="14"/>
  <c r="D13" i="14"/>
  <c r="G18" i="7"/>
  <c r="G19" i="7"/>
  <c r="G20" i="7"/>
  <c r="G21" i="7"/>
  <c r="D11" i="7"/>
  <c r="D13" i="7"/>
</calcChain>
</file>

<file path=xl/sharedStrings.xml><?xml version="1.0" encoding="utf-8"?>
<sst xmlns="http://schemas.openxmlformats.org/spreadsheetml/2006/main" count="446" uniqueCount="137">
  <si>
    <t>PRODUIT</t>
  </si>
  <si>
    <t>UNITÉ</t>
  </si>
  <si>
    <t>Nombre de portions</t>
  </si>
  <si>
    <t>Temps de préparation</t>
  </si>
  <si>
    <t>Temps de cuisson</t>
  </si>
  <si>
    <t>Temps de refroidissement</t>
  </si>
  <si>
    <t>DESCRIPTION DE LA RECETTE</t>
  </si>
  <si>
    <t>INGRÉDIENTS</t>
  </si>
  <si>
    <t xml:space="preserve">FICHE DE RECETTE </t>
  </si>
  <si>
    <t xml:space="preserve"> </t>
  </si>
  <si>
    <t xml:space="preserve">Type de recette </t>
  </si>
  <si>
    <t>Coût matières total (HT) :</t>
  </si>
  <si>
    <t>Coefficient multiplicateur :</t>
  </si>
  <si>
    <t>Prix  / Portion (HT) :</t>
  </si>
  <si>
    <t>QUANTITÉ</t>
  </si>
  <si>
    <t>PUHT</t>
  </si>
  <si>
    <t>PTHT</t>
  </si>
  <si>
    <t>TOTAL</t>
  </si>
  <si>
    <t>1h</t>
  </si>
  <si>
    <t>15 min</t>
  </si>
  <si>
    <t>-</t>
  </si>
  <si>
    <t>Farine</t>
  </si>
  <si>
    <r>
      <t>PIADINE
Oh My BOX!</t>
    </r>
    <r>
      <rPr>
        <b/>
        <sz val="10"/>
        <color theme="0"/>
        <rFont val="Roboto"/>
      </rPr>
      <t xml:space="preserve">
Street Food Italienne</t>
    </r>
  </si>
  <si>
    <t>30 min</t>
  </si>
  <si>
    <t>Œuf</t>
  </si>
  <si>
    <t>pièce</t>
  </si>
  <si>
    <t>Mélangez tous les ingrédients (au robot ou à la main). Malaxez jusqu'à obtention d'une pâte homogène. Goutez pour vérifier la quantité de sel. Façonnez des boules de pâtes d'environ 150g. Laissez reposer 30 min au frigo. Etendez chaque pâton à l'aide d'un rouleau à pâtisserie pour former des crêpes de la taille de votre poêle. Cuisez sur les deux faces quelques minutes (inutile de rajouter de la matière grasse car la pâte en contient déjà). Garnissez vos piadines selon votre inspiration (mozzarella, jambon, roquette etc.).</t>
  </si>
  <si>
    <r>
      <t>Dressing César
Oh My BOX!</t>
    </r>
    <r>
      <rPr>
        <b/>
        <sz val="10"/>
        <color theme="0"/>
        <rFont val="Roboto"/>
      </rPr>
      <t xml:space="preserve">
Dressing</t>
    </r>
  </si>
  <si>
    <t>kg</t>
  </si>
  <si>
    <t>yaourt</t>
  </si>
  <si>
    <t>parmesan copeaux</t>
  </si>
  <si>
    <t>anchois</t>
  </si>
  <si>
    <t>capres</t>
  </si>
  <si>
    <t>sel-poivre</t>
  </si>
  <si>
    <t>ail</t>
  </si>
  <si>
    <t>gousse</t>
  </si>
  <si>
    <t>œuf</t>
  </si>
  <si>
    <t xml:space="preserve">Moutarde </t>
  </si>
  <si>
    <t>CC</t>
  </si>
  <si>
    <t>Huile de colza</t>
  </si>
  <si>
    <t>Vinaigre</t>
  </si>
  <si>
    <r>
      <t>Dressing Curry Doux
Oh My BOX!</t>
    </r>
    <r>
      <rPr>
        <b/>
        <sz val="10"/>
        <color theme="0"/>
        <rFont val="Roboto"/>
      </rPr>
      <t xml:space="preserve">
Dressing</t>
    </r>
  </si>
  <si>
    <t>Curry</t>
  </si>
  <si>
    <t>Miel</t>
  </si>
  <si>
    <t>Montez la mayonnaise au fouet (jaune d'œufs +moutarde + huile au fur et à mesure) et ajoutez le vinaigre en fin de processus. Mélangez la mayonnaise au miel et au curry. Rajoutez enfin le yaourt pour alléger la sauce dressing (vous devez obtenir environ 600g de mayonnaise).</t>
  </si>
  <si>
    <t>CS</t>
  </si>
  <si>
    <r>
      <t>Crudités aux épices douces
Oh My BOX!</t>
    </r>
    <r>
      <rPr>
        <b/>
        <sz val="10"/>
        <color theme="0"/>
        <rFont val="Roboto"/>
      </rPr>
      <t xml:space="preserve">
Accompagnement</t>
    </r>
  </si>
  <si>
    <t>Carottes</t>
  </si>
  <si>
    <t>autres légumes de saison</t>
  </si>
  <si>
    <t>Curcuma</t>
  </si>
  <si>
    <t>Cumin</t>
  </si>
  <si>
    <t>Canelle</t>
  </si>
  <si>
    <t>Epeluchez et rapez les légumes (si BIO, vous pouvez vous contenter de brosser les carottes !). Mélangez les épices et l'huiles et faites mariner les légumes (égoutez avant usage). Délicieux en accompagnement de houmous !</t>
  </si>
  <si>
    <t>Sel - poivre</t>
  </si>
  <si>
    <t>Oignons moyens</t>
  </si>
  <si>
    <t>Thym et Laurier</t>
  </si>
  <si>
    <t>Tahin</t>
  </si>
  <si>
    <t>Huile d'olive</t>
  </si>
  <si>
    <t>Vinaigre de cidre</t>
  </si>
  <si>
    <t>Mixez tous les ingrédients ensemble (si les pois chiches que vous utilisez sont secs, laissez les tremper au minimum 24h avant de les cuires dans de l'eau non salée). Vous pouvez rajouter un peu d'eau pour adoucir la préparation et la rendre plus "lisse".</t>
  </si>
  <si>
    <t>10 min</t>
  </si>
  <si>
    <r>
      <t>Houmous
Oh My BOX!</t>
    </r>
    <r>
      <rPr>
        <b/>
        <sz val="10"/>
        <color theme="0"/>
        <rFont val="Roboto"/>
      </rPr>
      <t xml:space="preserve">
Tartinable</t>
    </r>
  </si>
  <si>
    <r>
      <t>Végéricain
Oh My BOX!</t>
    </r>
    <r>
      <rPr>
        <b/>
        <sz val="10"/>
        <color theme="0"/>
        <rFont val="Roboto"/>
      </rPr>
      <t xml:space="preserve">
Tartinable</t>
    </r>
  </si>
  <si>
    <t>Poivrons</t>
  </si>
  <si>
    <t>vinaigre</t>
  </si>
  <si>
    <t>Sauce anglaise (must-have)</t>
  </si>
  <si>
    <t>échalotes</t>
  </si>
  <si>
    <r>
      <t>Mayonnaise Maison
Oh My BOX!</t>
    </r>
    <r>
      <rPr>
        <b/>
        <sz val="10"/>
        <color theme="0"/>
        <rFont val="Roboto"/>
      </rPr>
      <t xml:space="preserve">
Dressing</t>
    </r>
  </si>
  <si>
    <t>Montez la mayonnaise au fouet (jaune d'œufs + moutarde + huile au fur et à mesure) et ajoutez le vinaigre en fin de processus. Mixez anchois, câpres, parmesan et ail. Ajoutez cette préparation à la mayonnaise et rajoutez enfin le yaourt pour alléger la sauce dressing (vous devez obtenir environ 600g de mayonnaise).</t>
  </si>
  <si>
    <t>Montez la mayonnaise au fouet (jaune d'œufs +moutarde + huile au fur et à mesure) et ajoutez le vinaigre en fin de processus. Epeluchez et rapez la moitié des carottes (l'autre moitié peut être cuite à la vapeur - 15 min à 100°C). Emincez les échalottes, les poivrons. Mélangez ensuite mayonnaise, carottes cuites (écrasées en purée), carottes rapées, échalotes et poivrons. Salez-poivrez. Vous pouvez rajouter un peu de sauce anglaise pour agrémenter le tout.</t>
  </si>
  <si>
    <t>litre</t>
  </si>
  <si>
    <t>Lait BIO</t>
  </si>
  <si>
    <t>Beurre de baratte</t>
  </si>
  <si>
    <t>Persil</t>
  </si>
  <si>
    <t>Huile d'olives</t>
  </si>
  <si>
    <t>parmesan</t>
  </si>
  <si>
    <t>amandes</t>
  </si>
  <si>
    <t>botte</t>
  </si>
  <si>
    <t>Mixez tous les ingrédients. Rajoutez de l'huile si trop épais.</t>
  </si>
  <si>
    <t>Crudités</t>
  </si>
  <si>
    <t>Pois chiches cuits</t>
  </si>
  <si>
    <t>crème balsamique</t>
  </si>
  <si>
    <t>2CS</t>
  </si>
  <si>
    <t>Découpez les poivrons en lanières. Cuisez 20 min à 180°C dans le four. Mixez la moitié avec l'huile d'olives et rajoutez les épices et un trait de crème balsamique.</t>
  </si>
  <si>
    <t>20 min</t>
  </si>
  <si>
    <r>
      <t>Poivronade
Oh My BOX!</t>
    </r>
    <r>
      <rPr>
        <b/>
        <sz val="10"/>
        <color theme="0"/>
        <rFont val="Roboto"/>
      </rPr>
      <t xml:space="preserve">
Dressing et accompagnement</t>
    </r>
  </si>
  <si>
    <r>
      <t>Granola Salé
Oh My BOX!</t>
    </r>
    <r>
      <rPr>
        <b/>
        <sz val="10"/>
        <color theme="0"/>
        <rFont val="Roboto"/>
      </rPr>
      <t xml:space="preserve">
Topping</t>
    </r>
  </si>
  <si>
    <t>graine de courges</t>
  </si>
  <si>
    <t>graines de sésame</t>
  </si>
  <si>
    <t>graine de tournesol</t>
  </si>
  <si>
    <t>graines de lin</t>
  </si>
  <si>
    <t>flocons d'avoine</t>
  </si>
  <si>
    <t>amandes blanchies</t>
  </si>
  <si>
    <t>jus de pomme</t>
  </si>
  <si>
    <t>sirop d'agave</t>
  </si>
  <si>
    <t>huile d'olive</t>
  </si>
  <si>
    <t>Mélangez tous les ingrédients. Cuisez 30 min à 180°. Retournez le mélange toutes les dix minutes.</t>
  </si>
  <si>
    <t>toute sorte de légumes ! (sauf les pommes de terre !)</t>
  </si>
  <si>
    <t>aromates à votre guise (gingembre, ail, piments, basilic, estragon…)</t>
  </si>
  <si>
    <t>eau de distribution</t>
  </si>
  <si>
    <t>sel</t>
  </si>
  <si>
    <t>vinaigre de cidre BIO</t>
  </si>
  <si>
    <t>sucre</t>
  </si>
  <si>
    <t>Epeluchez et détaillez les légumes. Portez à ébullition le mélange eau/vinaigre/sucre. Rajoutez les aromates. Placez les légumes dans un bocal avec des herbes fraîches ou des épices et recouvrez du mélange vinaigré (1 cm au dessus des légumes). Laissez refroidir et réservez au frais (idéalement laissez mariner 2-3 jours avant de consommer). Attention laissez un espace d'environ 2 cm entre les légumes et le couvercle du bocal
conservation 3 semaines après ouverture si le bocal n'est pas fermé hermétiquement. 
Conservation 1 an si fermé hermétiquement.</t>
  </si>
  <si>
    <r>
      <t>Pickels de légumes
Oh My BOX!</t>
    </r>
    <r>
      <rPr>
        <b/>
        <sz val="10"/>
        <color theme="0"/>
        <rFont val="Roboto"/>
      </rPr>
      <t xml:space="preserve">
Condiments</t>
    </r>
  </si>
  <si>
    <r>
      <t>Pain de viande
Oh My BOX!</t>
    </r>
    <r>
      <rPr>
        <b/>
        <sz val="10"/>
        <color theme="0"/>
        <rFont val="Roboto"/>
      </rPr>
      <t xml:space="preserve">
Protéine</t>
    </r>
  </si>
  <si>
    <t>Haché porc et veau</t>
  </si>
  <si>
    <t>oignon</t>
  </si>
  <si>
    <t>épices (cumin, paprika…)</t>
  </si>
  <si>
    <t>Mélangez tous les ingrédients, épicez et façonnez le pain de viande. Cuisez le au four à 180°C pendant 1h. Laissez redroidir 15 min.</t>
  </si>
  <si>
    <t>Pain de viande maison</t>
  </si>
  <si>
    <t>MIX &amp; MATCH</t>
  </si>
  <si>
    <t>Protéines</t>
  </si>
  <si>
    <t>Crudités/Légumes</t>
  </si>
  <si>
    <t>Dressing</t>
  </si>
  <si>
    <t>Topping</t>
  </si>
  <si>
    <t>Blancs de poulet</t>
  </si>
  <si>
    <t>Houmous</t>
  </si>
  <si>
    <t>Mozzarella</t>
  </si>
  <si>
    <t>Mix de crudités</t>
  </si>
  <si>
    <t>Poivrons grillés</t>
  </si>
  <si>
    <t>César</t>
  </si>
  <si>
    <t>Curry doux</t>
  </si>
  <si>
    <t>Pesto de persil</t>
  </si>
  <si>
    <t>Poivronnade</t>
  </si>
  <si>
    <t>Granola salé</t>
  </si>
  <si>
    <t>Pickels de légumes</t>
  </si>
  <si>
    <t>Base</t>
  </si>
  <si>
    <t>Bun brioché</t>
  </si>
  <si>
    <t>wrap</t>
  </si>
  <si>
    <t>piadine</t>
  </si>
  <si>
    <t>baguette</t>
  </si>
  <si>
    <t>Crudités aux épices douces</t>
  </si>
  <si>
    <t>Montez la mayonnaise au fouet (jaune d'œufs + moutarde + huile au fur et à mesure) et ajoutez le vinaigre en fin de processus. Mixez anchois, câpres, parmesan et ail. Ajoutez cette préparation à la mayonnaise et rajoutez enfin le yaourt pour alléger la sauce dressing (vous devez obtenir environ 600g de mayonnaise).
La mayonnaise peut servir de base à d'autres dressings. Rajoutez des herbes (estragon, thym, romarin...) ou des épices. Diluée avec du yaourt, elle sera plus légère et moins riche.</t>
  </si>
  <si>
    <r>
      <t>Pesto de persil
Oh My BOX!</t>
    </r>
    <r>
      <rPr>
        <b/>
        <sz val="10"/>
        <color theme="0"/>
        <rFont val="Roboto"/>
      </rPr>
      <t xml:space="preserve">
Dressing</t>
    </r>
  </si>
  <si>
    <t>végéricain*</t>
  </si>
  <si>
    <t>* tartinable peut être utilisé en "solo"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</si>
</sst>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164" formatCode="#,##0.0000\ &quot;€&quot;"/>
    <numFmt numFmtId="165" formatCode="d/mm/yyyy"/>
    <numFmt numFmtId="166" formatCode="#,##0.00&quot; €&quot;"/>
    <numFmt numFmtId="167" formatCode="#,##0.00\ &quot;€&quot;"/>
    <numFmt numFmtId="168" formatCode="#,##0.0\ &quot;€&quot;"/>
  </numFmts>
  <fonts count="22"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b/>
      <sz val="10"/>
      <color theme="0"/>
      <name val="Roboto"/>
    </font>
    <font>
      <sz val="10"/>
      <name val="Calibri"/>
      <family val="2"/>
      <charset val="1"/>
    </font>
    <font>
      <b/>
      <sz val="10"/>
      <name val="Calibri"/>
      <family val="2"/>
      <charset val="1"/>
    </font>
    <font>
      <b/>
      <sz val="10"/>
      <color rgb="FF333399"/>
      <name val="Calibri"/>
      <family val="2"/>
      <charset val="1"/>
    </font>
    <font>
      <sz val="10"/>
      <name val="Arial"/>
      <family val="2"/>
    </font>
    <font>
      <sz val="10"/>
      <color theme="1"/>
      <name val="Roboto"/>
    </font>
    <font>
      <i/>
      <sz val="10"/>
      <name val="Calibri"/>
    </font>
    <font>
      <u/>
      <sz val="11"/>
      <color theme="10"/>
      <name val="Calibri"/>
      <family val="2"/>
      <scheme val="minor"/>
    </font>
    <font>
      <u/>
      <sz val="11"/>
      <color theme="11"/>
      <name val="Calibri"/>
      <family val="2"/>
      <scheme val="minor"/>
    </font>
    <font>
      <sz val="10"/>
      <name val="Calibri"/>
      <family val="2"/>
      <charset val="1"/>
      <scheme val="minor"/>
    </font>
    <font>
      <i/>
      <sz val="10"/>
      <name val="Calibri"/>
      <scheme val="minor"/>
    </font>
    <font>
      <b/>
      <sz val="11"/>
      <color theme="1"/>
      <name val="Calibri"/>
      <scheme val="minor"/>
    </font>
    <font>
      <sz val="11"/>
      <color rgb="FFFF0000"/>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thick">
        <color rgb="FFE61853"/>
      </bottom>
      <diagonal/>
    </border>
    <border>
      <left style="thin">
        <color auto="1"/>
      </left>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xf numFmtId="0" fontId="12"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60">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6" fillId="0" borderId="0" xfId="0" applyFont="1" applyAlignment="1">
      <alignment horizontal="left"/>
    </xf>
    <xf numFmtId="0" fontId="1" fillId="3" borderId="0" xfId="0" applyFont="1" applyFill="1" applyAlignment="1">
      <alignment vertical="top"/>
    </xf>
    <xf numFmtId="0" fontId="1" fillId="0" borderId="0" xfId="0" applyFont="1" applyAlignment="1">
      <alignment vertical="top"/>
    </xf>
    <xf numFmtId="0" fontId="7" fillId="2" borderId="1" xfId="0" applyFont="1" applyFill="1" applyBorder="1" applyAlignment="1">
      <alignment horizontal="center" vertical="center" wrapText="1"/>
    </xf>
    <xf numFmtId="164" fontId="1" fillId="0" borderId="0" xfId="0" applyNumberFormat="1" applyFont="1" applyAlignment="1">
      <alignment horizontal="right"/>
    </xf>
    <xf numFmtId="0" fontId="4" fillId="0" borderId="0" xfId="0" applyFont="1"/>
    <xf numFmtId="0" fontId="9" fillId="0" borderId="0" xfId="0" applyFont="1" applyAlignment="1">
      <alignment vertical="center" wrapText="1"/>
    </xf>
    <xf numFmtId="0" fontId="10" fillId="0" borderId="0" xfId="0" applyFont="1" applyAlignment="1">
      <alignment vertical="center" wrapText="1"/>
    </xf>
    <xf numFmtId="4" fontId="11" fillId="0" borderId="0" xfId="0" applyNumberFormat="1" applyFont="1" applyAlignment="1">
      <alignment horizontal="center" vertical="center" wrapText="1"/>
    </xf>
    <xf numFmtId="166" fontId="11" fillId="0" borderId="0" xfId="0" applyNumberFormat="1" applyFont="1" applyAlignment="1">
      <alignment horizontal="center" vertical="center" wrapText="1"/>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9" fillId="0" borderId="0" xfId="1" applyFont="1" applyAlignment="1">
      <alignment vertical="center" wrapText="1"/>
    </xf>
    <xf numFmtId="167" fontId="1" fillId="0" borderId="1" xfId="0" applyNumberFormat="1" applyFont="1" applyBorder="1" applyAlignment="1">
      <alignment horizontal="right"/>
    </xf>
    <xf numFmtId="167" fontId="4" fillId="0" borderId="1" xfId="0" applyNumberFormat="1" applyFont="1" applyBorder="1"/>
    <xf numFmtId="0" fontId="9" fillId="5" borderId="1" xfId="0" applyFont="1" applyFill="1" applyBorder="1" applyAlignment="1">
      <alignment horizontal="center" vertical="center" wrapText="1"/>
    </xf>
    <xf numFmtId="0" fontId="14" fillId="0" borderId="1" xfId="0" applyFont="1" applyBorder="1" applyAlignment="1">
      <alignment horizontal="center" vertical="center" wrapText="1"/>
    </xf>
    <xf numFmtId="2" fontId="14"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2" fontId="17" fillId="0" borderId="5" xfId="0" applyNumberFormat="1" applyFont="1" applyBorder="1" applyAlignment="1">
      <alignment horizontal="center" vertical="center" wrapText="1"/>
    </xf>
    <xf numFmtId="0" fontId="18" fillId="0" borderId="1" xfId="0" applyFont="1" applyBorder="1" applyAlignment="1">
      <alignment horizontal="center" vertical="center" wrapText="1"/>
    </xf>
    <xf numFmtId="2" fontId="18"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 fillId="0" borderId="1" xfId="0" applyFont="1" applyBorder="1"/>
    <xf numFmtId="168" fontId="1" fillId="0" borderId="1" xfId="0" applyNumberFormat="1" applyFont="1" applyBorder="1" applyAlignment="1">
      <alignment horizontal="right"/>
    </xf>
    <xf numFmtId="0" fontId="0" fillId="0" borderId="1" xfId="0" applyBorder="1"/>
    <xf numFmtId="0" fontId="19" fillId="2" borderId="1" xfId="0" applyFont="1" applyFill="1" applyBorder="1" applyAlignment="1">
      <alignment horizontal="center"/>
    </xf>
    <xf numFmtId="0" fontId="20" fillId="0" borderId="1" xfId="0" applyFont="1" applyBorder="1"/>
    <xf numFmtId="0" fontId="21" fillId="0" borderId="0" xfId="0" applyFont="1"/>
    <xf numFmtId="0" fontId="9" fillId="0" borderId="0" xfId="1" applyFont="1" applyAlignment="1">
      <alignment horizontal="center" vertical="center" wrapText="1"/>
    </xf>
    <xf numFmtId="165" fontId="9" fillId="0" borderId="0" xfId="1" applyNumberFormat="1" applyFont="1" applyAlignment="1">
      <alignment horizontal="center" vertical="center" wrapText="1"/>
    </xf>
    <xf numFmtId="8" fontId="10" fillId="0" borderId="0" xfId="1" applyNumberFormat="1" applyFont="1" applyAlignment="1">
      <alignment horizontal="center" vertical="center" wrapText="1"/>
    </xf>
    <xf numFmtId="0" fontId="10" fillId="0" borderId="0" xfId="1" applyFont="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5" fillId="0" borderId="3" xfId="0" applyFont="1" applyBorder="1" applyAlignment="1">
      <alignment horizontal="left"/>
    </xf>
    <xf numFmtId="0" fontId="13" fillId="0" borderId="0" xfId="0" applyFont="1" applyAlignment="1">
      <alignment horizontal="left" vertical="top" wrapText="1"/>
    </xf>
    <xf numFmtId="0" fontId="1" fillId="0" borderId="0" xfId="0" applyFont="1" applyAlignment="1">
      <alignment horizontal="center"/>
    </xf>
    <xf numFmtId="165" fontId="9" fillId="0" borderId="4" xfId="0" applyNumberFormat="1" applyFont="1" applyBorder="1" applyAlignment="1">
      <alignment horizontal="center" vertical="center" wrapText="1"/>
    </xf>
    <xf numFmtId="165" fontId="9" fillId="0" borderId="0" xfId="0" applyNumberFormat="1" applyFont="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8" fontId="10" fillId="0" borderId="4" xfId="0" applyNumberFormat="1" applyFont="1" applyBorder="1" applyAlignment="1">
      <alignment horizontal="center" vertical="center" wrapText="1"/>
    </xf>
    <xf numFmtId="8" fontId="10" fillId="0" borderId="0" xfId="0" applyNumberFormat="1" applyFont="1" applyAlignment="1">
      <alignment horizontal="center" vertical="center" wrapText="1"/>
    </xf>
    <xf numFmtId="2" fontId="9" fillId="0" borderId="6" xfId="0" applyNumberFormat="1" applyFont="1" applyBorder="1" applyAlignment="1">
      <alignment horizontal="center" vertical="center"/>
    </xf>
    <xf numFmtId="2" fontId="9" fillId="0" borderId="7" xfId="0" applyNumberFormat="1" applyFont="1" applyBorder="1" applyAlignment="1">
      <alignment horizontal="center" vertical="center"/>
    </xf>
    <xf numFmtId="2" fontId="9" fillId="0" borderId="8" xfId="0" applyNumberFormat="1" applyFont="1" applyBorder="1" applyAlignment="1">
      <alignment horizontal="center" vertical="center"/>
    </xf>
  </cellXfs>
  <cellStyles count="8">
    <cellStyle name="Lien hypertexte" xfId="2" builtinId="8" hidden="1"/>
    <cellStyle name="Lien hypertexte" xfId="4" builtinId="8" hidden="1"/>
    <cellStyle name="Lien hypertexte" xfId="6" builtinId="8" hidden="1"/>
    <cellStyle name="Lien hypertexte visité" xfId="3" builtinId="9" hidden="1"/>
    <cellStyle name="Lien hypertexte visité" xfId="5" builtinId="9" hidden="1"/>
    <cellStyle name="Lien hypertexte visité" xfId="7" builtinId="9" hidden="1"/>
    <cellStyle name="Normal" xfId="0" builtinId="0"/>
    <cellStyle name="Normal 2" xfId="1" xr:uid="{00000000-0005-0000-0000-000007000000}"/>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533400" y="8477250"/>
          <a:ext cx="965700" cy="787800"/>
        </a:xfrm>
        <a:prstGeom prst="rect">
          <a:avLst/>
        </a:prstGeom>
        <a:ln>
          <a:noFill/>
        </a:ln>
      </xdr:spPr>
    </xdr:pic>
    <xdr:clientData/>
  </xdr:twoCellAnchor>
  <xdr:twoCellAnchor editAs="oneCell">
    <xdr:from>
      <xdr:col>5</xdr:col>
      <xdr:colOff>604259</xdr:colOff>
      <xdr:row>47</xdr:row>
      <xdr:rowOff>28575</xdr:rowOff>
    </xdr:from>
    <xdr:to>
      <xdr:col>6</xdr:col>
      <xdr:colOff>835271</xdr:colOff>
      <xdr:row>49</xdr:row>
      <xdr:rowOff>352541</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47</xdr:row>
      <xdr:rowOff>28575</xdr:rowOff>
    </xdr:from>
    <xdr:to>
      <xdr:col>4</xdr:col>
      <xdr:colOff>604816</xdr:colOff>
      <xdr:row>49</xdr:row>
      <xdr:rowOff>268220</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4"/>
  <sheetViews>
    <sheetView zoomScale="90" zoomScaleNormal="90" zoomScalePageLayoutView="90" workbookViewId="0">
      <selection activeCell="K10" sqref="K10:L10"/>
    </sheetView>
  </sheetViews>
  <sheetFormatPr baseColWidth="10" defaultColWidth="10.88671875" defaultRowHeight="14.4" x14ac:dyDescent="0.3"/>
  <cols>
    <col min="1" max="2" width="2.44140625" style="2" customWidth="1"/>
    <col min="3" max="3" width="31.44140625" style="2" bestFit="1" customWidth="1"/>
    <col min="4" max="4" width="12.1093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22</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12</v>
      </c>
      <c r="E7" s="53"/>
      <c r="F7" s="54"/>
      <c r="I7" s="1"/>
      <c r="K7" s="41"/>
      <c r="L7" s="41"/>
    </row>
    <row r="8" spans="1:12" ht="15.6" x14ac:dyDescent="0.35">
      <c r="A8" s="1"/>
      <c r="C8" s="3" t="s">
        <v>3</v>
      </c>
      <c r="D8" s="6" t="s">
        <v>18</v>
      </c>
      <c r="E8" s="17"/>
      <c r="F8" s="17"/>
      <c r="I8" s="1"/>
      <c r="K8" s="41"/>
      <c r="L8" s="41"/>
    </row>
    <row r="9" spans="1:12" ht="15.6" x14ac:dyDescent="0.35">
      <c r="A9" s="1"/>
      <c r="C9" s="3" t="s">
        <v>4</v>
      </c>
      <c r="D9" s="6" t="s">
        <v>19</v>
      </c>
      <c r="E9" s="55"/>
      <c r="F9" s="56"/>
      <c r="I9" s="1"/>
      <c r="K9" s="23"/>
      <c r="L9" s="23"/>
    </row>
    <row r="10" spans="1:12" ht="15.6" x14ac:dyDescent="0.35">
      <c r="A10" s="1"/>
      <c r="C10" s="3" t="s">
        <v>5</v>
      </c>
      <c r="D10" s="6" t="s">
        <v>23</v>
      </c>
      <c r="E10" s="18"/>
      <c r="F10" s="19"/>
      <c r="I10" s="1"/>
      <c r="K10" s="43"/>
      <c r="L10" s="44"/>
    </row>
    <row r="11" spans="1:12" ht="15.6" x14ac:dyDescent="0.35">
      <c r="A11" s="1"/>
      <c r="C11" s="3" t="s">
        <v>11</v>
      </c>
      <c r="D11" s="24">
        <f>SUM(G18:G21)</f>
        <v>2.2522000000000002</v>
      </c>
      <c r="E11" s="18"/>
      <c r="F11" s="20"/>
      <c r="I11" s="1"/>
    </row>
    <row r="12" spans="1:12" ht="15.6" x14ac:dyDescent="0.35">
      <c r="A12" s="1"/>
      <c r="C12" s="3" t="s">
        <v>12</v>
      </c>
      <c r="D12" s="5"/>
      <c r="I12" s="1"/>
    </row>
    <row r="13" spans="1:12" ht="15.6" x14ac:dyDescent="0.35">
      <c r="A13" s="1"/>
      <c r="C13" s="3" t="s">
        <v>13</v>
      </c>
      <c r="D13" s="24">
        <f>D11/D7</f>
        <v>0.18768333333333334</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21</v>
      </c>
      <c r="D18" s="21" t="s">
        <v>28</v>
      </c>
      <c r="E18" s="21">
        <v>0.5</v>
      </c>
      <c r="F18" s="22">
        <v>1.1000000000000001</v>
      </c>
      <c r="G18" s="22">
        <f>E18*F18</f>
        <v>0.55000000000000004</v>
      </c>
      <c r="I18" s="1"/>
    </row>
    <row r="19" spans="1:11" x14ac:dyDescent="0.3">
      <c r="A19" s="1"/>
      <c r="C19" s="21" t="s">
        <v>24</v>
      </c>
      <c r="D19" s="21" t="s">
        <v>25</v>
      </c>
      <c r="E19" s="21">
        <v>1</v>
      </c>
      <c r="F19" s="29">
        <v>0.32</v>
      </c>
      <c r="G19" s="30">
        <f>E19*F19</f>
        <v>0.32</v>
      </c>
      <c r="I19" s="1"/>
    </row>
    <row r="20" spans="1:11" x14ac:dyDescent="0.3">
      <c r="A20" s="1"/>
      <c r="C20" s="21" t="s">
        <v>71</v>
      </c>
      <c r="D20" s="21" t="s">
        <v>70</v>
      </c>
      <c r="E20" s="21">
        <v>0.21</v>
      </c>
      <c r="F20" s="21">
        <v>0.82</v>
      </c>
      <c r="G20" s="22">
        <f>E20*F20</f>
        <v>0.17219999999999999</v>
      </c>
      <c r="I20" s="1"/>
    </row>
    <row r="21" spans="1:11" x14ac:dyDescent="0.3">
      <c r="A21" s="1"/>
      <c r="C21" s="21" t="s">
        <v>72</v>
      </c>
      <c r="D21" s="26" t="s">
        <v>28</v>
      </c>
      <c r="E21" s="21">
        <v>0.11</v>
      </c>
      <c r="F21" s="21">
        <v>11</v>
      </c>
      <c r="G21" s="22">
        <f>E21*F21</f>
        <v>1.21</v>
      </c>
      <c r="I21" s="1"/>
    </row>
    <row r="22" spans="1:11" x14ac:dyDescent="0.3">
      <c r="A22" s="1"/>
      <c r="C22" s="21"/>
      <c r="D22" s="21"/>
      <c r="E22" s="21"/>
      <c r="F22" s="21"/>
      <c r="G22" s="22"/>
      <c r="I22" s="1"/>
    </row>
    <row r="23" spans="1:11" x14ac:dyDescent="0.3">
      <c r="A23" s="1"/>
      <c r="C23" s="21"/>
      <c r="D23" s="21"/>
      <c r="E23" s="21"/>
      <c r="F23" s="21"/>
      <c r="G23" s="22"/>
      <c r="I23" s="1"/>
    </row>
    <row r="24" spans="1:11" x14ac:dyDescent="0.3">
      <c r="A24" s="1"/>
      <c r="C24" s="21"/>
      <c r="D24" s="21"/>
      <c r="E24" s="21"/>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26</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15:G15"/>
    <mergeCell ref="C32:G32"/>
    <mergeCell ref="C34:G47"/>
    <mergeCell ref="C48:G50"/>
    <mergeCell ref="E5:F5"/>
    <mergeCell ref="E6:F6"/>
    <mergeCell ref="E7:F7"/>
    <mergeCell ref="E9:F9"/>
    <mergeCell ref="K7:L7"/>
    <mergeCell ref="K6:L6"/>
    <mergeCell ref="K10:L10"/>
    <mergeCell ref="K8:L8"/>
    <mergeCell ref="C1:G1"/>
    <mergeCell ref="C3:G3"/>
  </mergeCells>
  <dataValidations count="1">
    <dataValidation type="list" allowBlank="1" sqref="D18:D30" xr:uid="{00000000-0002-0000-00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54"/>
  <sheetViews>
    <sheetView tabSelected="1" zoomScale="90" zoomScaleNormal="90" zoomScalePageLayoutView="90" workbookViewId="0">
      <selection activeCell="G26" sqref="E18:G26"/>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86</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50</v>
      </c>
      <c r="E7" s="53"/>
      <c r="F7" s="54"/>
      <c r="I7" s="1"/>
      <c r="K7" s="41"/>
      <c r="L7" s="41"/>
    </row>
    <row r="8" spans="1:12" ht="15.6" x14ac:dyDescent="0.35">
      <c r="A8" s="1"/>
      <c r="C8" s="3" t="s">
        <v>3</v>
      </c>
      <c r="D8" s="6" t="s">
        <v>60</v>
      </c>
      <c r="E8" s="17"/>
      <c r="F8" s="17"/>
      <c r="I8" s="1"/>
      <c r="K8" s="41"/>
      <c r="L8" s="41"/>
    </row>
    <row r="9" spans="1:12" ht="15.6" x14ac:dyDescent="0.35">
      <c r="A9" s="1"/>
      <c r="C9" s="3" t="s">
        <v>4</v>
      </c>
      <c r="D9" s="6" t="s">
        <v>23</v>
      </c>
      <c r="E9" s="55"/>
      <c r="F9" s="56"/>
      <c r="I9" s="1"/>
      <c r="K9" s="23"/>
      <c r="L9" s="23"/>
    </row>
    <row r="10" spans="1:12" ht="15.6" x14ac:dyDescent="0.35">
      <c r="A10" s="1"/>
      <c r="C10" s="3" t="s">
        <v>5</v>
      </c>
      <c r="D10" s="6"/>
      <c r="E10" s="18"/>
      <c r="F10" s="19"/>
      <c r="I10" s="1"/>
      <c r="K10" s="43"/>
      <c r="L10" s="44"/>
    </row>
    <row r="11" spans="1:12" ht="15.6" x14ac:dyDescent="0.35">
      <c r="A11" s="1"/>
      <c r="C11" s="3" t="s">
        <v>11</v>
      </c>
      <c r="D11" s="24">
        <f>SUM(G18:G26)</f>
        <v>8.5020000000000007</v>
      </c>
      <c r="E11" s="18"/>
      <c r="F11" s="20"/>
      <c r="I11" s="1"/>
    </row>
    <row r="12" spans="1:12" ht="15.6" x14ac:dyDescent="0.35">
      <c r="A12" s="1"/>
      <c r="C12" s="3" t="s">
        <v>12</v>
      </c>
      <c r="D12" s="5"/>
      <c r="I12" s="1"/>
    </row>
    <row r="13" spans="1:12" ht="15.6" x14ac:dyDescent="0.35">
      <c r="A13" s="1"/>
      <c r="C13" s="3" t="s">
        <v>13</v>
      </c>
      <c r="D13" s="7">
        <f>D11/D7</f>
        <v>0.17004000000000002</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87</v>
      </c>
      <c r="D18" s="21" t="s">
        <v>28</v>
      </c>
      <c r="E18" s="21">
        <v>0.05</v>
      </c>
      <c r="F18" s="21">
        <v>10</v>
      </c>
      <c r="G18" s="22">
        <f>E18*F18</f>
        <v>0.5</v>
      </c>
      <c r="I18" s="1"/>
    </row>
    <row r="19" spans="1:11" x14ac:dyDescent="0.3">
      <c r="A19" s="1"/>
      <c r="C19" s="21" t="s">
        <v>88</v>
      </c>
      <c r="D19" s="21" t="s">
        <v>28</v>
      </c>
      <c r="E19" s="21">
        <v>0.75</v>
      </c>
      <c r="F19" s="21">
        <v>4</v>
      </c>
      <c r="G19" s="22">
        <f t="shared" ref="G19:G26" si="0">E19*F19</f>
        <v>3</v>
      </c>
      <c r="I19" s="1"/>
    </row>
    <row r="20" spans="1:11" x14ac:dyDescent="0.3">
      <c r="A20" s="1"/>
      <c r="C20" s="21" t="s">
        <v>89</v>
      </c>
      <c r="D20" s="21" t="s">
        <v>28</v>
      </c>
      <c r="E20" s="21">
        <v>0.75</v>
      </c>
      <c r="F20" s="21">
        <v>2.5</v>
      </c>
      <c r="G20" s="22">
        <f t="shared" si="0"/>
        <v>1.875</v>
      </c>
      <c r="I20" s="1"/>
    </row>
    <row r="21" spans="1:11" x14ac:dyDescent="0.3">
      <c r="A21" s="1"/>
      <c r="C21" s="21" t="s">
        <v>90</v>
      </c>
      <c r="D21" s="21" t="s">
        <v>28</v>
      </c>
      <c r="E21" s="21">
        <v>0.75</v>
      </c>
      <c r="F21" s="29">
        <v>2.2999999999999998</v>
      </c>
      <c r="G21" s="22">
        <f t="shared" si="0"/>
        <v>1.7249999999999999</v>
      </c>
      <c r="I21" s="1"/>
    </row>
    <row r="22" spans="1:11" x14ac:dyDescent="0.3">
      <c r="A22" s="1"/>
      <c r="C22" s="21" t="s">
        <v>91</v>
      </c>
      <c r="D22" s="21" t="s">
        <v>28</v>
      </c>
      <c r="E22" s="21">
        <v>0.05</v>
      </c>
      <c r="F22" s="29">
        <v>3</v>
      </c>
      <c r="G22" s="22">
        <f t="shared" si="0"/>
        <v>0.15000000000000002</v>
      </c>
      <c r="I22" s="1"/>
    </row>
    <row r="23" spans="1:11" x14ac:dyDescent="0.3">
      <c r="A23" s="1"/>
      <c r="C23" s="21" t="s">
        <v>92</v>
      </c>
      <c r="D23" s="21" t="s">
        <v>28</v>
      </c>
      <c r="E23" s="33">
        <v>0.05</v>
      </c>
      <c r="F23" s="33">
        <v>13.7</v>
      </c>
      <c r="G23" s="22">
        <f t="shared" si="0"/>
        <v>0.68500000000000005</v>
      </c>
      <c r="I23" s="1"/>
    </row>
    <row r="24" spans="1:11" x14ac:dyDescent="0.3">
      <c r="A24" s="1"/>
      <c r="C24" s="21" t="s">
        <v>93</v>
      </c>
      <c r="D24" s="21" t="s">
        <v>70</v>
      </c>
      <c r="E24" s="21">
        <v>0.02</v>
      </c>
      <c r="F24" s="21">
        <v>2.75</v>
      </c>
      <c r="G24" s="22">
        <f t="shared" si="0"/>
        <v>5.5E-2</v>
      </c>
      <c r="I24" s="1"/>
    </row>
    <row r="25" spans="1:11" x14ac:dyDescent="0.3">
      <c r="A25" s="1"/>
      <c r="C25" s="21" t="s">
        <v>94</v>
      </c>
      <c r="D25" s="21" t="s">
        <v>28</v>
      </c>
      <c r="E25" s="21">
        <v>0.03</v>
      </c>
      <c r="F25" s="21">
        <v>6.9</v>
      </c>
      <c r="G25" s="22">
        <f t="shared" si="0"/>
        <v>0.20699999999999999</v>
      </c>
      <c r="I25" s="1"/>
    </row>
    <row r="26" spans="1:11" x14ac:dyDescent="0.3">
      <c r="A26" s="1"/>
      <c r="C26" s="21" t="s">
        <v>95</v>
      </c>
      <c r="D26" s="21" t="s">
        <v>28</v>
      </c>
      <c r="E26" s="21">
        <v>0.05</v>
      </c>
      <c r="F26" s="21">
        <v>6.1</v>
      </c>
      <c r="G26" s="22">
        <f t="shared" si="0"/>
        <v>0.30499999999999999</v>
      </c>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96</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30" xr:uid="{00000000-0002-0000-09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4"/>
  <sheetViews>
    <sheetView topLeftCell="A4" zoomScale="135" zoomScaleNormal="135" zoomScalePageLayoutView="135" workbookViewId="0">
      <selection activeCell="G24" sqref="G24"/>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104</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20</v>
      </c>
      <c r="E7" s="53"/>
      <c r="F7" s="54"/>
      <c r="I7" s="1"/>
      <c r="K7" s="41"/>
      <c r="L7" s="41"/>
    </row>
    <row r="8" spans="1:12" ht="15.6" x14ac:dyDescent="0.35">
      <c r="A8" s="1"/>
      <c r="C8" s="3" t="s">
        <v>3</v>
      </c>
      <c r="D8" s="6"/>
      <c r="E8" s="17"/>
      <c r="F8" s="17"/>
      <c r="I8" s="1"/>
      <c r="K8" s="41"/>
      <c r="L8" s="41"/>
    </row>
    <row r="9" spans="1:12" ht="15.6" x14ac:dyDescent="0.35">
      <c r="A9" s="1"/>
      <c r="C9" s="3" t="s">
        <v>4</v>
      </c>
      <c r="D9" s="6"/>
      <c r="E9" s="55"/>
      <c r="F9" s="56"/>
      <c r="I9" s="1"/>
      <c r="K9" s="23"/>
      <c r="L9" s="23"/>
    </row>
    <row r="10" spans="1:12" ht="15.6" x14ac:dyDescent="0.35">
      <c r="A10" s="1"/>
      <c r="C10" s="3" t="s">
        <v>5</v>
      </c>
      <c r="D10" s="6"/>
      <c r="E10" s="18"/>
      <c r="F10" s="19"/>
      <c r="I10" s="1"/>
      <c r="K10" s="43"/>
      <c r="L10" s="44"/>
    </row>
    <row r="11" spans="1:12" ht="15.6" x14ac:dyDescent="0.35">
      <c r="A11" s="1"/>
      <c r="C11" s="3" t="s">
        <v>11</v>
      </c>
      <c r="D11" s="36">
        <f>SUM(G18:G23)</f>
        <v>3.052</v>
      </c>
      <c r="E11" s="18"/>
      <c r="F11" s="20"/>
      <c r="I11" s="1"/>
    </row>
    <row r="12" spans="1:12" ht="15.6" x14ac:dyDescent="0.35">
      <c r="A12" s="1"/>
      <c r="C12" s="3" t="s">
        <v>12</v>
      </c>
      <c r="D12" s="5"/>
      <c r="I12" s="1"/>
    </row>
    <row r="13" spans="1:12" ht="15.6" x14ac:dyDescent="0.35">
      <c r="A13" s="1"/>
      <c r="C13" s="3" t="s">
        <v>13</v>
      </c>
      <c r="D13" s="24">
        <f>D11/D7</f>
        <v>0.15260000000000001</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ht="27.6" x14ac:dyDescent="0.3">
      <c r="A18" s="1"/>
      <c r="C18" s="21" t="s">
        <v>97</v>
      </c>
      <c r="D18" s="21" t="s">
        <v>28</v>
      </c>
      <c r="E18" s="21">
        <v>0.5</v>
      </c>
      <c r="F18" s="21">
        <v>4</v>
      </c>
      <c r="G18" s="22">
        <f>E18*F18</f>
        <v>2</v>
      </c>
      <c r="I18" s="1"/>
    </row>
    <row r="19" spans="1:11" ht="27.6" x14ac:dyDescent="0.3">
      <c r="A19" s="1"/>
      <c r="C19" s="21" t="s">
        <v>98</v>
      </c>
      <c r="D19" s="21"/>
      <c r="E19" s="21"/>
      <c r="F19" s="21"/>
      <c r="G19" s="22"/>
      <c r="I19" s="1"/>
    </row>
    <row r="20" spans="1:11" x14ac:dyDescent="0.3">
      <c r="A20" s="1"/>
      <c r="C20" s="21" t="s">
        <v>99</v>
      </c>
      <c r="D20" s="21" t="s">
        <v>70</v>
      </c>
      <c r="E20" s="21">
        <v>0.25</v>
      </c>
      <c r="F20" s="21"/>
      <c r="G20" s="22"/>
      <c r="I20" s="1"/>
    </row>
    <row r="21" spans="1:11" x14ac:dyDescent="0.3">
      <c r="A21" s="1"/>
      <c r="C21" s="21" t="s">
        <v>100</v>
      </c>
      <c r="D21" s="21" t="s">
        <v>45</v>
      </c>
      <c r="E21" s="21">
        <v>1</v>
      </c>
      <c r="F21" s="29"/>
      <c r="G21" s="30"/>
      <c r="I21" s="1"/>
    </row>
    <row r="22" spans="1:11" x14ac:dyDescent="0.3">
      <c r="A22" s="1"/>
      <c r="C22" s="21" t="s">
        <v>101</v>
      </c>
      <c r="D22" s="21" t="s">
        <v>70</v>
      </c>
      <c r="E22" s="21">
        <v>0.25</v>
      </c>
      <c r="F22" s="29">
        <v>4</v>
      </c>
      <c r="G22" s="30">
        <f>E22*F22</f>
        <v>1</v>
      </c>
      <c r="I22" s="1"/>
    </row>
    <row r="23" spans="1:11" x14ac:dyDescent="0.3">
      <c r="A23" s="1"/>
      <c r="C23" s="21" t="s">
        <v>102</v>
      </c>
      <c r="D23" s="29" t="s">
        <v>45</v>
      </c>
      <c r="E23" s="33">
        <v>2</v>
      </c>
      <c r="F23" s="33">
        <f>1.3/50</f>
        <v>2.6000000000000002E-2</v>
      </c>
      <c r="G23" s="30">
        <f>E23*F23</f>
        <v>5.2000000000000005E-2</v>
      </c>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103</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22 D24:D30" xr:uid="{00000000-0002-0000-0A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4"/>
  <sheetViews>
    <sheetView zoomScale="90" zoomScaleNormal="90" zoomScalePageLayoutView="90" workbookViewId="0">
      <selection activeCell="B1" sqref="B1:I1"/>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105</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15</v>
      </c>
      <c r="E7" s="53"/>
      <c r="F7" s="54"/>
      <c r="I7" s="1"/>
      <c r="K7" s="41"/>
      <c r="L7" s="41"/>
    </row>
    <row r="8" spans="1:12" ht="15.6" x14ac:dyDescent="0.35">
      <c r="A8" s="1"/>
      <c r="C8" s="3" t="s">
        <v>3</v>
      </c>
      <c r="D8" s="6"/>
      <c r="E8" s="17"/>
      <c r="F8" s="17"/>
      <c r="I8" s="1"/>
      <c r="K8" s="41"/>
      <c r="L8" s="41"/>
    </row>
    <row r="9" spans="1:12" ht="15.6" x14ac:dyDescent="0.35">
      <c r="A9" s="1"/>
      <c r="C9" s="3" t="s">
        <v>4</v>
      </c>
      <c r="D9" s="6"/>
      <c r="E9" s="55"/>
      <c r="F9" s="56"/>
      <c r="I9" s="1"/>
      <c r="K9" s="23"/>
      <c r="L9" s="23"/>
    </row>
    <row r="10" spans="1:12" ht="15.6" x14ac:dyDescent="0.35">
      <c r="A10" s="1"/>
      <c r="C10" s="3" t="s">
        <v>5</v>
      </c>
      <c r="D10" s="6"/>
      <c r="E10" s="18"/>
      <c r="F10" s="19"/>
      <c r="I10" s="1"/>
      <c r="K10" s="43"/>
      <c r="L10" s="44"/>
    </row>
    <row r="11" spans="1:12" ht="15.6" x14ac:dyDescent="0.35">
      <c r="A11" s="1"/>
      <c r="C11" s="3" t="s">
        <v>11</v>
      </c>
      <c r="D11" s="24">
        <f>SUM(G18:G21)</f>
        <v>14.860000000000001</v>
      </c>
      <c r="E11" s="18"/>
      <c r="F11" s="20"/>
      <c r="I11" s="1"/>
    </row>
    <row r="12" spans="1:12" ht="15.6" x14ac:dyDescent="0.35">
      <c r="A12" s="1"/>
      <c r="C12" s="3" t="s">
        <v>12</v>
      </c>
      <c r="D12" s="5"/>
      <c r="I12" s="1"/>
    </row>
    <row r="13" spans="1:12" ht="15.6" x14ac:dyDescent="0.35">
      <c r="A13" s="1"/>
      <c r="C13" s="3" t="s">
        <v>13</v>
      </c>
      <c r="D13" s="36">
        <f>D11/D7</f>
        <v>0.9906666666666667</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106</v>
      </c>
      <c r="D18" s="21" t="s">
        <v>28</v>
      </c>
      <c r="E18" s="21">
        <v>1</v>
      </c>
      <c r="F18" s="21">
        <v>14</v>
      </c>
      <c r="G18" s="22">
        <f>E18*F18</f>
        <v>14</v>
      </c>
      <c r="I18" s="1"/>
    </row>
    <row r="19" spans="1:11" x14ac:dyDescent="0.3">
      <c r="A19" s="1"/>
      <c r="C19" s="21" t="s">
        <v>91</v>
      </c>
      <c r="D19" s="21" t="s">
        <v>28</v>
      </c>
      <c r="E19" s="21">
        <v>0.1</v>
      </c>
      <c r="F19" s="29">
        <v>3</v>
      </c>
      <c r="G19" s="22">
        <f>E19*F19</f>
        <v>0.30000000000000004</v>
      </c>
      <c r="I19" s="1"/>
    </row>
    <row r="20" spans="1:11" x14ac:dyDescent="0.3">
      <c r="A20" s="1"/>
      <c r="C20" s="21" t="s">
        <v>36</v>
      </c>
      <c r="D20" s="21" t="s">
        <v>25</v>
      </c>
      <c r="E20" s="21">
        <v>0.32</v>
      </c>
      <c r="F20" s="21">
        <v>1</v>
      </c>
      <c r="G20" s="22">
        <f>E20*F20</f>
        <v>0.32</v>
      </c>
      <c r="I20" s="1"/>
    </row>
    <row r="21" spans="1:11" x14ac:dyDescent="0.3">
      <c r="A21" s="1"/>
      <c r="C21" s="21" t="s">
        <v>107</v>
      </c>
      <c r="D21" s="21" t="s">
        <v>25</v>
      </c>
      <c r="E21" s="21">
        <v>1</v>
      </c>
      <c r="F21" s="29">
        <v>0.24</v>
      </c>
      <c r="G21" s="30">
        <f>E21*F21</f>
        <v>0.24</v>
      </c>
      <c r="I21" s="1"/>
    </row>
    <row r="22" spans="1:11" x14ac:dyDescent="0.3">
      <c r="A22" s="1"/>
      <c r="C22" s="21" t="s">
        <v>108</v>
      </c>
      <c r="D22" s="27"/>
      <c r="E22" s="27"/>
      <c r="F22" s="31"/>
      <c r="G22" s="32"/>
      <c r="I22" s="1"/>
    </row>
    <row r="23" spans="1:11" x14ac:dyDescent="0.3">
      <c r="A23" s="1"/>
      <c r="C23" s="21" t="s">
        <v>33</v>
      </c>
      <c r="D23" s="31"/>
      <c r="E23" s="34"/>
      <c r="F23" s="34"/>
      <c r="G23" s="32"/>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109</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22 D24:D30" xr:uid="{00000000-0002-0000-0B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
  <sheetViews>
    <sheetView workbookViewId="0">
      <selection activeCell="D13" sqref="D13"/>
    </sheetView>
  </sheetViews>
  <sheetFormatPr baseColWidth="10" defaultRowHeight="14.4" x14ac:dyDescent="0.3"/>
  <cols>
    <col min="1" max="1" width="19.109375" customWidth="1"/>
    <col min="2" max="2" width="20.44140625" customWidth="1"/>
    <col min="3" max="3" width="21.109375" bestFit="1" customWidth="1"/>
    <col min="4" max="4" width="15.88671875" customWidth="1"/>
    <col min="5" max="5" width="15.44140625" customWidth="1"/>
  </cols>
  <sheetData>
    <row r="1" spans="1:7" ht="31.2" x14ac:dyDescent="0.3">
      <c r="A1" s="45" t="s">
        <v>111</v>
      </c>
      <c r="B1" s="45"/>
      <c r="C1" s="45"/>
      <c r="D1" s="45"/>
      <c r="E1" s="45"/>
      <c r="F1" s="2"/>
      <c r="G1" s="2"/>
    </row>
    <row r="2" spans="1:7" x14ac:dyDescent="0.3">
      <c r="A2" s="38" t="s">
        <v>127</v>
      </c>
      <c r="B2" s="38" t="s">
        <v>112</v>
      </c>
      <c r="C2" s="38" t="s">
        <v>113</v>
      </c>
      <c r="D2" s="38" t="s">
        <v>114</v>
      </c>
      <c r="E2" s="38" t="s">
        <v>115</v>
      </c>
    </row>
    <row r="3" spans="1:7" x14ac:dyDescent="0.3">
      <c r="A3" s="39" t="s">
        <v>128</v>
      </c>
      <c r="B3" s="39" t="s">
        <v>116</v>
      </c>
      <c r="C3" s="37" t="s">
        <v>119</v>
      </c>
      <c r="D3" s="37" t="s">
        <v>121</v>
      </c>
      <c r="E3" s="37" t="s">
        <v>125</v>
      </c>
    </row>
    <row r="4" spans="1:7" x14ac:dyDescent="0.3">
      <c r="A4" s="39" t="s">
        <v>129</v>
      </c>
      <c r="B4" s="37" t="s">
        <v>110</v>
      </c>
      <c r="C4" s="37" t="s">
        <v>120</v>
      </c>
      <c r="D4" s="37" t="s">
        <v>122</v>
      </c>
      <c r="E4" s="37" t="s">
        <v>126</v>
      </c>
    </row>
    <row r="5" spans="1:7" x14ac:dyDescent="0.3">
      <c r="A5" s="37" t="s">
        <v>130</v>
      </c>
      <c r="B5" s="37" t="s">
        <v>117</v>
      </c>
      <c r="C5" s="37" t="s">
        <v>135</v>
      </c>
      <c r="D5" s="37" t="s">
        <v>123</v>
      </c>
      <c r="E5" s="37"/>
    </row>
    <row r="6" spans="1:7" x14ac:dyDescent="0.3">
      <c r="A6" s="39" t="s">
        <v>131</v>
      </c>
      <c r="B6" s="39" t="s">
        <v>118</v>
      </c>
      <c r="C6" s="37" t="s">
        <v>132</v>
      </c>
      <c r="D6" s="37" t="s">
        <v>124</v>
      </c>
      <c r="E6" s="37"/>
    </row>
    <row r="8" spans="1:7" x14ac:dyDescent="0.3">
      <c r="A8" s="40" t="s">
        <v>136</v>
      </c>
    </row>
  </sheetData>
  <mergeCells count="1">
    <mergeCell ref="A1:E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4"/>
  <sheetViews>
    <sheetView topLeftCell="A3" zoomScale="90" zoomScaleNormal="90" zoomScalePageLayoutView="90" workbookViewId="0">
      <selection activeCell="C48" sqref="C48:G50"/>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67</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50</v>
      </c>
      <c r="E7" s="53"/>
      <c r="F7" s="54"/>
      <c r="I7" s="1"/>
      <c r="K7" s="41"/>
      <c r="L7" s="41"/>
    </row>
    <row r="8" spans="1:12" ht="15.6" x14ac:dyDescent="0.35">
      <c r="A8" s="1"/>
      <c r="C8" s="3" t="s">
        <v>3</v>
      </c>
      <c r="D8" s="6">
        <v>10</v>
      </c>
      <c r="E8" s="17"/>
      <c r="F8" s="17"/>
      <c r="I8" s="1"/>
      <c r="K8" s="41"/>
      <c r="L8" s="41"/>
    </row>
    <row r="9" spans="1:12" ht="15.6" x14ac:dyDescent="0.35">
      <c r="A9" s="1"/>
      <c r="C9" s="3" t="s">
        <v>4</v>
      </c>
      <c r="D9" s="6" t="s">
        <v>20</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SUM(G18:G22)</f>
        <v>12.82</v>
      </c>
      <c r="E11" s="18"/>
      <c r="F11" s="20"/>
      <c r="I11" s="1"/>
    </row>
    <row r="12" spans="1:12" ht="15.6" x14ac:dyDescent="0.35">
      <c r="A12" s="1"/>
      <c r="C12" s="3" t="s">
        <v>12</v>
      </c>
      <c r="D12" s="5"/>
      <c r="I12" s="1"/>
    </row>
    <row r="13" spans="1:12" ht="15.6" x14ac:dyDescent="0.35">
      <c r="A13" s="1"/>
      <c r="C13" s="3" t="s">
        <v>13</v>
      </c>
      <c r="D13" s="24">
        <f>D11/D7</f>
        <v>0.25640000000000002</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36</v>
      </c>
      <c r="D18" s="21" t="s">
        <v>25</v>
      </c>
      <c r="E18" s="21">
        <v>6</v>
      </c>
      <c r="F18" s="21">
        <v>0.32</v>
      </c>
      <c r="G18" s="22">
        <f>E18*F18</f>
        <v>1.92</v>
      </c>
      <c r="I18" s="1"/>
    </row>
    <row r="19" spans="1:11" x14ac:dyDescent="0.3">
      <c r="A19" s="1"/>
      <c r="C19" s="21" t="s">
        <v>37</v>
      </c>
      <c r="D19" s="21" t="s">
        <v>38</v>
      </c>
      <c r="E19" s="21">
        <v>6</v>
      </c>
      <c r="F19" s="21">
        <v>0.15</v>
      </c>
      <c r="G19" s="22">
        <f>E19*F19</f>
        <v>0.89999999999999991</v>
      </c>
      <c r="I19" s="1"/>
    </row>
    <row r="20" spans="1:11" x14ac:dyDescent="0.3">
      <c r="A20" s="1"/>
      <c r="C20" s="21" t="s">
        <v>39</v>
      </c>
      <c r="D20" s="21" t="s">
        <v>70</v>
      </c>
      <c r="E20" s="21">
        <v>1.2</v>
      </c>
      <c r="F20" s="21">
        <v>8</v>
      </c>
      <c r="G20" s="22">
        <f>E20*F20</f>
        <v>9.6</v>
      </c>
      <c r="I20" s="1"/>
    </row>
    <row r="21" spans="1:11" x14ac:dyDescent="0.3">
      <c r="A21" s="1"/>
      <c r="C21" s="21" t="s">
        <v>33</v>
      </c>
      <c r="D21" s="21" t="s">
        <v>28</v>
      </c>
      <c r="E21" s="21"/>
      <c r="F21" s="21"/>
      <c r="G21" s="22"/>
      <c r="I21" s="1"/>
    </row>
    <row r="22" spans="1:11" x14ac:dyDescent="0.3">
      <c r="A22" s="1"/>
      <c r="C22" s="21" t="s">
        <v>40</v>
      </c>
      <c r="D22" s="21" t="s">
        <v>38</v>
      </c>
      <c r="E22" s="21">
        <v>4</v>
      </c>
      <c r="F22" s="21">
        <v>0.1</v>
      </c>
      <c r="G22" s="22">
        <f>E22*F22</f>
        <v>0.4</v>
      </c>
      <c r="I22" s="1"/>
    </row>
    <row r="23" spans="1:11" x14ac:dyDescent="0.3">
      <c r="A23" s="1"/>
      <c r="C23" s="21"/>
      <c r="D23" s="26"/>
      <c r="E23" s="21"/>
      <c r="F23" s="21"/>
      <c r="G23" s="22"/>
      <c r="I23" s="1"/>
    </row>
    <row r="24" spans="1:11" x14ac:dyDescent="0.3">
      <c r="A24" s="1"/>
      <c r="C24" s="21"/>
      <c r="D24" s="21"/>
      <c r="E24" s="21"/>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133</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30" xr:uid="{00000000-0002-0000-01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4"/>
  <sheetViews>
    <sheetView zoomScale="90" zoomScaleNormal="90" zoomScalePageLayoutView="90" workbookViewId="0">
      <selection activeCell="F23" sqref="F23:G23"/>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27</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60</v>
      </c>
      <c r="E7" s="53"/>
      <c r="F7" s="54"/>
      <c r="I7" s="1"/>
      <c r="K7" s="41"/>
      <c r="L7" s="41"/>
    </row>
    <row r="8" spans="1:12" ht="15.6" x14ac:dyDescent="0.35">
      <c r="A8" s="1"/>
      <c r="C8" s="3" t="s">
        <v>3</v>
      </c>
      <c r="D8" s="6" t="s">
        <v>19</v>
      </c>
      <c r="E8" s="17"/>
      <c r="F8" s="17"/>
      <c r="I8" s="1"/>
      <c r="K8" s="41"/>
      <c r="L8" s="41"/>
    </row>
    <row r="9" spans="1:12" ht="15.6" x14ac:dyDescent="0.35">
      <c r="A9" s="1"/>
      <c r="C9" s="3" t="s">
        <v>4</v>
      </c>
      <c r="D9" s="6" t="s">
        <v>20</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SUM(G18:G27)</f>
        <v>19.100000000000001</v>
      </c>
      <c r="E11" s="18"/>
      <c r="F11" s="20"/>
      <c r="I11" s="1"/>
    </row>
    <row r="12" spans="1:12" ht="15.6" x14ac:dyDescent="0.35">
      <c r="A12" s="1"/>
      <c r="C12" s="3" t="s">
        <v>12</v>
      </c>
      <c r="D12" s="5"/>
      <c r="I12" s="1"/>
    </row>
    <row r="13" spans="1:12" ht="15.6" x14ac:dyDescent="0.35">
      <c r="A13" s="1"/>
      <c r="C13" s="3" t="s">
        <v>13</v>
      </c>
      <c r="D13" s="24">
        <f>D11/D7</f>
        <v>0.31833333333333336</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7" t="s">
        <v>36</v>
      </c>
      <c r="D18" s="27" t="s">
        <v>25</v>
      </c>
      <c r="E18" s="27">
        <v>3</v>
      </c>
      <c r="F18" s="27">
        <v>0.32</v>
      </c>
      <c r="G18" s="28">
        <f t="shared" ref="G18:G25" si="0">E18*F18</f>
        <v>0.96</v>
      </c>
      <c r="I18" s="1"/>
    </row>
    <row r="19" spans="1:11" x14ac:dyDescent="0.3">
      <c r="A19" s="1"/>
      <c r="C19" s="27" t="s">
        <v>37</v>
      </c>
      <c r="D19" s="27" t="s">
        <v>38</v>
      </c>
      <c r="E19" s="27">
        <v>3</v>
      </c>
      <c r="F19" s="27">
        <v>0.15</v>
      </c>
      <c r="G19" s="28">
        <f t="shared" si="0"/>
        <v>0.44999999999999996</v>
      </c>
      <c r="I19" s="1"/>
    </row>
    <row r="20" spans="1:11" x14ac:dyDescent="0.3">
      <c r="A20" s="1"/>
      <c r="C20" s="27" t="s">
        <v>39</v>
      </c>
      <c r="D20" s="27" t="s">
        <v>70</v>
      </c>
      <c r="E20" s="27">
        <v>0.6</v>
      </c>
      <c r="F20" s="27">
        <v>8</v>
      </c>
      <c r="G20" s="28">
        <f t="shared" si="0"/>
        <v>4.8</v>
      </c>
      <c r="I20" s="1"/>
    </row>
    <row r="21" spans="1:11" x14ac:dyDescent="0.3">
      <c r="A21" s="1"/>
      <c r="C21" s="21" t="s">
        <v>29</v>
      </c>
      <c r="D21" s="21" t="s">
        <v>28</v>
      </c>
      <c r="E21" s="21">
        <v>1</v>
      </c>
      <c r="F21" s="21">
        <v>2.9</v>
      </c>
      <c r="G21" s="22">
        <f t="shared" si="0"/>
        <v>2.9</v>
      </c>
      <c r="I21" s="1"/>
    </row>
    <row r="22" spans="1:11" x14ac:dyDescent="0.3">
      <c r="A22" s="1"/>
      <c r="C22" s="21" t="s">
        <v>34</v>
      </c>
      <c r="D22" s="21" t="s">
        <v>35</v>
      </c>
      <c r="E22" s="21">
        <v>2</v>
      </c>
      <c r="F22" s="21">
        <f>5/50</f>
        <v>0.1</v>
      </c>
      <c r="G22" s="22">
        <f t="shared" si="0"/>
        <v>0.2</v>
      </c>
      <c r="I22" s="1"/>
    </row>
    <row r="23" spans="1:11" x14ac:dyDescent="0.3">
      <c r="A23" s="1"/>
      <c r="C23" s="21" t="s">
        <v>30</v>
      </c>
      <c r="D23" s="26" t="s">
        <v>28</v>
      </c>
      <c r="E23" s="21">
        <v>0.45</v>
      </c>
      <c r="F23" s="21">
        <v>14</v>
      </c>
      <c r="G23" s="22">
        <f t="shared" si="0"/>
        <v>6.3</v>
      </c>
      <c r="I23" s="1"/>
    </row>
    <row r="24" spans="1:11" x14ac:dyDescent="0.3">
      <c r="A24" s="1"/>
      <c r="C24" s="21" t="s">
        <v>31</v>
      </c>
      <c r="D24" s="21" t="s">
        <v>28</v>
      </c>
      <c r="E24" s="21">
        <v>0.05</v>
      </c>
      <c r="F24" s="21">
        <v>29.8</v>
      </c>
      <c r="G24" s="22">
        <f t="shared" si="0"/>
        <v>1.4900000000000002</v>
      </c>
      <c r="I24" s="1"/>
    </row>
    <row r="25" spans="1:11" x14ac:dyDescent="0.3">
      <c r="A25" s="1"/>
      <c r="C25" s="21" t="s">
        <v>32</v>
      </c>
      <c r="D25" s="21" t="s">
        <v>28</v>
      </c>
      <c r="E25" s="21">
        <v>0.15</v>
      </c>
      <c r="F25" s="21">
        <v>12</v>
      </c>
      <c r="G25" s="22">
        <f t="shared" si="0"/>
        <v>1.7999999999999998</v>
      </c>
      <c r="I25" s="1"/>
    </row>
    <row r="26" spans="1:11" x14ac:dyDescent="0.3">
      <c r="A26" s="1"/>
      <c r="C26" s="21" t="s">
        <v>33</v>
      </c>
      <c r="D26" s="21" t="s">
        <v>28</v>
      </c>
      <c r="E26" s="21"/>
      <c r="F26" s="21"/>
      <c r="G26" s="22"/>
      <c r="I26" s="1"/>
    </row>
    <row r="27" spans="1:11" x14ac:dyDescent="0.3">
      <c r="A27" s="1"/>
      <c r="C27" s="27" t="s">
        <v>40</v>
      </c>
      <c r="D27" s="27" t="s">
        <v>38</v>
      </c>
      <c r="E27" s="27">
        <v>2</v>
      </c>
      <c r="F27" s="27">
        <v>0.1</v>
      </c>
      <c r="G27" s="28">
        <f>E27*F27</f>
        <v>0.2</v>
      </c>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68</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30" xr:uid="{00000000-0002-0000-02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4"/>
  <sheetViews>
    <sheetView zoomScale="90" zoomScaleNormal="90" zoomScalePageLayoutView="90" workbookViewId="0">
      <selection activeCell="D21" sqref="D21"/>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41</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50</v>
      </c>
      <c r="E7" s="53"/>
      <c r="F7" s="54"/>
      <c r="I7" s="1"/>
      <c r="K7" s="41"/>
      <c r="L7" s="41"/>
    </row>
    <row r="8" spans="1:12" ht="15.6" x14ac:dyDescent="0.35">
      <c r="A8" s="1"/>
      <c r="C8" s="3" t="s">
        <v>3</v>
      </c>
      <c r="D8" s="6" t="s">
        <v>19</v>
      </c>
      <c r="E8" s="17"/>
      <c r="F8" s="17"/>
      <c r="I8" s="1"/>
      <c r="K8" s="41"/>
      <c r="L8" s="41"/>
    </row>
    <row r="9" spans="1:12" ht="15.6" x14ac:dyDescent="0.35">
      <c r="A9" s="1"/>
      <c r="C9" s="3" t="s">
        <v>4</v>
      </c>
      <c r="D9" s="6" t="s">
        <v>20</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SUM(G18:G21)</f>
        <v>9.11</v>
      </c>
      <c r="E11" s="18"/>
      <c r="F11" s="20"/>
      <c r="I11" s="1"/>
    </row>
    <row r="12" spans="1:12" ht="15.6" x14ac:dyDescent="0.35">
      <c r="A12" s="1"/>
      <c r="C12" s="3" t="s">
        <v>12</v>
      </c>
      <c r="D12" s="5"/>
      <c r="I12" s="1"/>
    </row>
    <row r="13" spans="1:12" ht="15.6" x14ac:dyDescent="0.35">
      <c r="A13" s="1"/>
      <c r="C13" s="3" t="s">
        <v>13</v>
      </c>
      <c r="D13" s="24">
        <f>D11/D7</f>
        <v>0.1822</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7" t="s">
        <v>36</v>
      </c>
      <c r="D18" s="27" t="s">
        <v>25</v>
      </c>
      <c r="E18" s="27">
        <v>3</v>
      </c>
      <c r="F18" s="31">
        <v>0.32</v>
      </c>
      <c r="G18" s="32">
        <v>0.96</v>
      </c>
      <c r="I18" s="1"/>
    </row>
    <row r="19" spans="1:11" x14ac:dyDescent="0.3">
      <c r="A19" s="1"/>
      <c r="C19" s="27" t="s">
        <v>37</v>
      </c>
      <c r="D19" s="27" t="s">
        <v>38</v>
      </c>
      <c r="E19" s="27">
        <v>3</v>
      </c>
      <c r="F19" s="31">
        <v>0.15</v>
      </c>
      <c r="G19" s="32">
        <v>0.45</v>
      </c>
      <c r="I19" s="1"/>
    </row>
    <row r="20" spans="1:11" x14ac:dyDescent="0.3">
      <c r="A20" s="1"/>
      <c r="C20" s="27" t="s">
        <v>39</v>
      </c>
      <c r="D20" s="31" t="s">
        <v>70</v>
      </c>
      <c r="E20" s="34">
        <v>0.6</v>
      </c>
      <c r="F20" s="34">
        <v>8</v>
      </c>
      <c r="G20" s="32">
        <v>4.8</v>
      </c>
      <c r="I20" s="1"/>
    </row>
    <row r="21" spans="1:11" x14ac:dyDescent="0.3">
      <c r="A21" s="1"/>
      <c r="C21" s="21" t="s">
        <v>29</v>
      </c>
      <c r="D21" s="21" t="s">
        <v>28</v>
      </c>
      <c r="E21" s="21">
        <v>1</v>
      </c>
      <c r="F21" s="21">
        <v>2.9</v>
      </c>
      <c r="G21" s="22">
        <f>E21*F21</f>
        <v>2.9</v>
      </c>
      <c r="I21" s="1"/>
    </row>
    <row r="22" spans="1:11" x14ac:dyDescent="0.3">
      <c r="A22" s="1"/>
      <c r="C22" s="21" t="s">
        <v>42</v>
      </c>
      <c r="D22" s="21" t="s">
        <v>45</v>
      </c>
      <c r="E22" s="21">
        <v>6</v>
      </c>
      <c r="F22" s="21"/>
      <c r="G22" s="22"/>
      <c r="I22" s="1"/>
    </row>
    <row r="23" spans="1:11" x14ac:dyDescent="0.3">
      <c r="A23" s="1"/>
      <c r="C23" s="21" t="s">
        <v>43</v>
      </c>
      <c r="D23" s="26" t="s">
        <v>45</v>
      </c>
      <c r="E23" s="21">
        <v>4</v>
      </c>
      <c r="F23" s="21"/>
      <c r="G23" s="22"/>
      <c r="I23" s="1"/>
    </row>
    <row r="24" spans="1:11" x14ac:dyDescent="0.3">
      <c r="A24" s="1"/>
      <c r="C24" s="21" t="s">
        <v>33</v>
      </c>
      <c r="D24" s="21" t="s">
        <v>28</v>
      </c>
      <c r="E24" s="21"/>
      <c r="F24" s="21"/>
      <c r="G24" s="22"/>
      <c r="I24" s="1"/>
    </row>
    <row r="25" spans="1:11" x14ac:dyDescent="0.3">
      <c r="A25" s="1"/>
      <c r="C25" s="27" t="s">
        <v>40</v>
      </c>
      <c r="D25" s="27" t="s">
        <v>38</v>
      </c>
      <c r="E25" s="27">
        <v>2</v>
      </c>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44</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19 D21:D30" xr:uid="{00000000-0002-0000-03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4"/>
  <sheetViews>
    <sheetView zoomScale="90" zoomScaleNormal="90" zoomScalePageLayoutView="90" workbookViewId="0">
      <selection activeCell="C4" sqref="C4"/>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134</v>
      </c>
      <c r="D3" s="47"/>
      <c r="E3" s="47"/>
      <c r="F3" s="47"/>
      <c r="G3" s="47"/>
      <c r="I3" s="1"/>
    </row>
    <row r="4" spans="1:12" ht="6" customHeight="1" x14ac:dyDescent="0.3">
      <c r="A4" s="1"/>
      <c r="I4" s="1"/>
    </row>
    <row r="5" spans="1:12" x14ac:dyDescent="0.3">
      <c r="A5" s="1"/>
      <c r="C5" s="35"/>
      <c r="D5" s="35"/>
      <c r="E5" s="51"/>
      <c r="F5" s="52"/>
      <c r="I5" s="1"/>
    </row>
    <row r="6" spans="1:12" ht="15" customHeight="1" x14ac:dyDescent="0.35">
      <c r="A6" s="1"/>
      <c r="C6" s="3" t="s">
        <v>10</v>
      </c>
      <c r="D6" s="4"/>
      <c r="E6" s="53"/>
      <c r="F6" s="54"/>
      <c r="I6" s="1"/>
      <c r="K6" s="42"/>
      <c r="L6" s="42"/>
    </row>
    <row r="7" spans="1:12" ht="15.6" x14ac:dyDescent="0.35">
      <c r="A7" s="1"/>
      <c r="C7" s="3" t="s">
        <v>2</v>
      </c>
      <c r="D7" s="5">
        <v>10</v>
      </c>
      <c r="E7" s="53"/>
      <c r="F7" s="54"/>
      <c r="I7" s="1"/>
      <c r="K7" s="41"/>
      <c r="L7" s="41"/>
    </row>
    <row r="8" spans="1:12" ht="15.6" x14ac:dyDescent="0.35">
      <c r="A8" s="1"/>
      <c r="C8" s="3" t="s">
        <v>3</v>
      </c>
      <c r="D8" s="6">
        <v>5</v>
      </c>
      <c r="E8" s="17"/>
      <c r="F8" s="17"/>
      <c r="I8" s="1"/>
      <c r="K8" s="41"/>
      <c r="L8" s="41"/>
    </row>
    <row r="9" spans="1:12" ht="15.6" x14ac:dyDescent="0.35">
      <c r="A9" s="1"/>
      <c r="C9" s="3" t="s">
        <v>4</v>
      </c>
      <c r="D9" s="6"/>
      <c r="E9" s="55"/>
      <c r="F9" s="56"/>
      <c r="I9" s="1"/>
      <c r="K9" s="23"/>
      <c r="L9" s="23"/>
    </row>
    <row r="10" spans="1:12" ht="15.6" x14ac:dyDescent="0.35">
      <c r="A10" s="1"/>
      <c r="C10" s="3" t="s">
        <v>5</v>
      </c>
      <c r="D10" s="6"/>
      <c r="E10" s="18"/>
      <c r="F10" s="19"/>
      <c r="I10" s="1"/>
      <c r="K10" s="43"/>
      <c r="L10" s="44"/>
    </row>
    <row r="11" spans="1:12" ht="15.6" x14ac:dyDescent="0.35">
      <c r="A11" s="1"/>
      <c r="C11" s="3" t="s">
        <v>11</v>
      </c>
      <c r="D11" s="24">
        <f>SUM(G18:G22)</f>
        <v>1.3560000000000003</v>
      </c>
      <c r="E11" s="18"/>
      <c r="F11" s="20"/>
      <c r="I11" s="1"/>
    </row>
    <row r="12" spans="1:12" ht="15.6" x14ac:dyDescent="0.35">
      <c r="A12" s="1"/>
      <c r="C12" s="3" t="s">
        <v>12</v>
      </c>
      <c r="D12" s="5"/>
      <c r="I12" s="1"/>
    </row>
    <row r="13" spans="1:12" ht="15.6" x14ac:dyDescent="0.35">
      <c r="A13" s="1"/>
      <c r="C13" s="3" t="s">
        <v>13</v>
      </c>
      <c r="D13" s="7">
        <f>D11/D7</f>
        <v>0.13560000000000003</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73</v>
      </c>
      <c r="D18" s="21" t="s">
        <v>77</v>
      </c>
      <c r="E18" s="21">
        <v>0.5</v>
      </c>
      <c r="F18" s="21">
        <v>1.1000000000000001</v>
      </c>
      <c r="G18" s="22">
        <f>E18*F18</f>
        <v>0.55000000000000004</v>
      </c>
      <c r="I18" s="1"/>
    </row>
    <row r="19" spans="1:11" x14ac:dyDescent="0.3">
      <c r="A19" s="1"/>
      <c r="C19" s="21" t="s">
        <v>74</v>
      </c>
      <c r="D19" s="21" t="s">
        <v>28</v>
      </c>
      <c r="E19" s="21">
        <v>0.06</v>
      </c>
      <c r="F19" s="21">
        <v>6.1</v>
      </c>
      <c r="G19" s="22">
        <f>E19*F19</f>
        <v>0.36599999999999999</v>
      </c>
      <c r="I19" s="1"/>
    </row>
    <row r="20" spans="1:11" x14ac:dyDescent="0.3">
      <c r="A20" s="1"/>
      <c r="C20" s="21" t="s">
        <v>75</v>
      </c>
      <c r="D20" s="21" t="s">
        <v>28</v>
      </c>
      <c r="E20" s="21">
        <v>1.4999999999999999E-2</v>
      </c>
      <c r="F20" s="21">
        <v>14</v>
      </c>
      <c r="G20" s="22">
        <f>E20*F20</f>
        <v>0.21</v>
      </c>
      <c r="I20" s="1"/>
    </row>
    <row r="21" spans="1:11" x14ac:dyDescent="0.3">
      <c r="A21" s="1"/>
      <c r="C21" s="21" t="s">
        <v>34</v>
      </c>
      <c r="D21" s="21" t="s">
        <v>35</v>
      </c>
      <c r="E21" s="21">
        <v>1</v>
      </c>
      <c r="F21" s="31"/>
      <c r="G21" s="32">
        <v>0.1</v>
      </c>
      <c r="I21" s="1"/>
    </row>
    <row r="22" spans="1:11" x14ac:dyDescent="0.3">
      <c r="A22" s="1"/>
      <c r="C22" s="21" t="s">
        <v>76</v>
      </c>
      <c r="D22" s="21" t="s">
        <v>28</v>
      </c>
      <c r="E22" s="21">
        <v>0.01</v>
      </c>
      <c r="F22" s="31">
        <v>13</v>
      </c>
      <c r="G22" s="30">
        <f>E22*F22</f>
        <v>0.13</v>
      </c>
      <c r="I22" s="1"/>
    </row>
    <row r="23" spans="1:11" x14ac:dyDescent="0.3">
      <c r="A23" s="1"/>
      <c r="C23" s="27"/>
      <c r="D23" s="31"/>
      <c r="E23" s="34"/>
      <c r="F23" s="34"/>
      <c r="G23" s="32"/>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78</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22 D24:D30" xr:uid="{00000000-0002-0000-04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4"/>
  <sheetViews>
    <sheetView zoomScale="90" zoomScaleNormal="90" zoomScalePageLayoutView="90" workbookViewId="0">
      <selection activeCell="F12" sqref="F12"/>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46</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f>3000/100</f>
        <v>30</v>
      </c>
      <c r="E7" s="53"/>
      <c r="F7" s="54"/>
      <c r="I7" s="1"/>
      <c r="K7" s="41"/>
      <c r="L7" s="41"/>
    </row>
    <row r="8" spans="1:12" ht="15.6" x14ac:dyDescent="0.35">
      <c r="A8" s="1"/>
      <c r="C8" s="3" t="s">
        <v>3</v>
      </c>
      <c r="D8" s="6" t="s">
        <v>19</v>
      </c>
      <c r="E8" s="17"/>
      <c r="F8" s="17"/>
      <c r="I8" s="1"/>
      <c r="K8" s="41"/>
      <c r="L8" s="41"/>
    </row>
    <row r="9" spans="1:12" ht="15.6" x14ac:dyDescent="0.35">
      <c r="A9" s="1"/>
      <c r="C9" s="3" t="s">
        <v>4</v>
      </c>
      <c r="D9" s="6" t="s">
        <v>20</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SUM(G18:G26)</f>
        <v>14.6</v>
      </c>
      <c r="E11" s="18"/>
      <c r="F11" s="20"/>
      <c r="I11" s="1"/>
    </row>
    <row r="12" spans="1:12" ht="15.6" x14ac:dyDescent="0.35">
      <c r="A12" s="1"/>
      <c r="C12" s="3" t="s">
        <v>12</v>
      </c>
      <c r="D12" s="5"/>
      <c r="I12" s="1"/>
    </row>
    <row r="13" spans="1:12" ht="15.6" x14ac:dyDescent="0.35">
      <c r="A13" s="1"/>
      <c r="C13" s="3" t="s">
        <v>13</v>
      </c>
      <c r="D13" s="24">
        <f>D11/D7</f>
        <v>0.48666666666666664</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79</v>
      </c>
      <c r="D18" s="21" t="s">
        <v>28</v>
      </c>
      <c r="E18" s="21">
        <v>3</v>
      </c>
      <c r="F18" s="21">
        <v>4</v>
      </c>
      <c r="G18" s="22">
        <f>E18*F18</f>
        <v>12</v>
      </c>
      <c r="I18" s="1"/>
    </row>
    <row r="19" spans="1:11" x14ac:dyDescent="0.3">
      <c r="A19" s="1"/>
      <c r="C19" s="21"/>
      <c r="D19" s="21"/>
      <c r="E19" s="21"/>
      <c r="F19" s="21"/>
      <c r="G19" s="22"/>
      <c r="I19" s="1"/>
    </row>
    <row r="20" spans="1:11" x14ac:dyDescent="0.3">
      <c r="A20" s="1"/>
      <c r="C20" s="21" t="s">
        <v>48</v>
      </c>
      <c r="D20" s="21"/>
      <c r="E20" s="21"/>
      <c r="F20" s="21"/>
      <c r="G20" s="22"/>
      <c r="I20" s="1"/>
    </row>
    <row r="21" spans="1:11" x14ac:dyDescent="0.3">
      <c r="A21" s="1"/>
      <c r="C21" s="21"/>
      <c r="D21" s="21"/>
      <c r="E21" s="21"/>
      <c r="F21" s="21"/>
      <c r="G21" s="22"/>
      <c r="I21" s="1"/>
    </row>
    <row r="22" spans="1:11" x14ac:dyDescent="0.3">
      <c r="A22" s="1"/>
      <c r="C22" s="21" t="s">
        <v>49</v>
      </c>
      <c r="D22" s="21" t="s">
        <v>45</v>
      </c>
      <c r="E22" s="21">
        <v>1</v>
      </c>
      <c r="F22" s="21"/>
      <c r="G22" s="57">
        <f>1</f>
        <v>1</v>
      </c>
      <c r="I22" s="1"/>
    </row>
    <row r="23" spans="1:11" x14ac:dyDescent="0.3">
      <c r="A23" s="1"/>
      <c r="C23" s="21" t="s">
        <v>42</v>
      </c>
      <c r="D23" s="26" t="s">
        <v>45</v>
      </c>
      <c r="E23" s="21">
        <v>1</v>
      </c>
      <c r="F23" s="21"/>
      <c r="G23" s="58"/>
      <c r="I23" s="1"/>
    </row>
    <row r="24" spans="1:11" x14ac:dyDescent="0.3">
      <c r="A24" s="1"/>
      <c r="C24" s="21" t="s">
        <v>50</v>
      </c>
      <c r="D24" s="21" t="s">
        <v>45</v>
      </c>
      <c r="E24" s="21">
        <v>1</v>
      </c>
      <c r="F24" s="21"/>
      <c r="G24" s="58"/>
      <c r="I24" s="1"/>
    </row>
    <row r="25" spans="1:11" x14ac:dyDescent="0.3">
      <c r="A25" s="1"/>
      <c r="C25" s="21" t="s">
        <v>51</v>
      </c>
      <c r="D25" s="21" t="s">
        <v>45</v>
      </c>
      <c r="E25" s="21">
        <v>1</v>
      </c>
      <c r="F25" s="21"/>
      <c r="G25" s="59"/>
      <c r="I25" s="1"/>
    </row>
    <row r="26" spans="1:11" x14ac:dyDescent="0.3">
      <c r="A26" s="1"/>
      <c r="C26" s="21" t="s">
        <v>39</v>
      </c>
      <c r="D26" s="29" t="s">
        <v>70</v>
      </c>
      <c r="E26" s="33">
        <v>0.2</v>
      </c>
      <c r="F26" s="33">
        <v>8</v>
      </c>
      <c r="G26" s="30">
        <f>E26*F26</f>
        <v>1.6</v>
      </c>
      <c r="I26" s="1"/>
    </row>
    <row r="27" spans="1:11" x14ac:dyDescent="0.3">
      <c r="A27" s="1"/>
      <c r="C27" s="21" t="s">
        <v>53</v>
      </c>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52</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5">
    <mergeCell ref="E7:F7"/>
    <mergeCell ref="K7:L7"/>
    <mergeCell ref="C1:G1"/>
    <mergeCell ref="C3:G3"/>
    <mergeCell ref="E5:F5"/>
    <mergeCell ref="E6:F6"/>
    <mergeCell ref="K6:L6"/>
    <mergeCell ref="C48:G50"/>
    <mergeCell ref="K8:L8"/>
    <mergeCell ref="E9:F9"/>
    <mergeCell ref="K10:L10"/>
    <mergeCell ref="C15:G15"/>
    <mergeCell ref="C32:G32"/>
    <mergeCell ref="C34:G47"/>
    <mergeCell ref="G22:G25"/>
  </mergeCells>
  <dataValidations count="1">
    <dataValidation type="list" allowBlank="1" sqref="D18:D25 D27:D30" xr:uid="{00000000-0002-0000-05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4"/>
  <sheetViews>
    <sheetView topLeftCell="B10" zoomScale="90" zoomScaleNormal="90" zoomScalePageLayoutView="90" workbookViewId="0">
      <selection activeCell="C19" sqref="C19"/>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61</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15</v>
      </c>
      <c r="E7" s="53"/>
      <c r="F7" s="54"/>
      <c r="I7" s="1"/>
      <c r="K7" s="41"/>
      <c r="L7" s="41"/>
    </row>
    <row r="8" spans="1:12" ht="15.6" x14ac:dyDescent="0.35">
      <c r="A8" s="1"/>
      <c r="C8" s="3" t="s">
        <v>3</v>
      </c>
      <c r="D8" s="6" t="s">
        <v>19</v>
      </c>
      <c r="E8" s="17"/>
      <c r="F8" s="17"/>
      <c r="I8" s="1"/>
      <c r="K8" s="41"/>
      <c r="L8" s="41"/>
    </row>
    <row r="9" spans="1:12" ht="15.6" x14ac:dyDescent="0.35">
      <c r="A9" s="1"/>
      <c r="C9" s="3" t="s">
        <v>4</v>
      </c>
      <c r="D9" s="6" t="s">
        <v>60</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SUM(G18:G23)</f>
        <v>5.6</v>
      </c>
      <c r="E11" s="18"/>
      <c r="F11" s="20"/>
      <c r="I11" s="1"/>
    </row>
    <row r="12" spans="1:12" ht="15.6" x14ac:dyDescent="0.35">
      <c r="A12" s="1"/>
      <c r="C12" s="3" t="s">
        <v>12</v>
      </c>
      <c r="D12" s="5"/>
      <c r="I12" s="1"/>
    </row>
    <row r="13" spans="1:12" ht="15.6" x14ac:dyDescent="0.35">
      <c r="A13" s="1"/>
      <c r="C13" s="3" t="s">
        <v>13</v>
      </c>
      <c r="D13" s="24">
        <f>D11/D7</f>
        <v>0.37333333333333329</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80</v>
      </c>
      <c r="D18" s="21" t="s">
        <v>28</v>
      </c>
      <c r="E18" s="21">
        <v>1.5</v>
      </c>
      <c r="F18" s="21">
        <v>1.4</v>
      </c>
      <c r="G18" s="22">
        <f>E18*F18</f>
        <v>2.0999999999999996</v>
      </c>
      <c r="I18" s="1"/>
    </row>
    <row r="19" spans="1:11" x14ac:dyDescent="0.3">
      <c r="A19" s="1"/>
      <c r="C19" s="21" t="s">
        <v>54</v>
      </c>
      <c r="D19" s="21" t="s">
        <v>25</v>
      </c>
      <c r="E19" s="21">
        <v>5</v>
      </c>
      <c r="F19" s="21">
        <f>1.2/5</f>
        <v>0.24</v>
      </c>
      <c r="G19" s="22">
        <f>E19*F19</f>
        <v>1.2</v>
      </c>
      <c r="I19" s="1"/>
    </row>
    <row r="20" spans="1:11" x14ac:dyDescent="0.3">
      <c r="A20" s="1"/>
      <c r="C20" s="21" t="s">
        <v>34</v>
      </c>
      <c r="D20" s="21" t="s">
        <v>35</v>
      </c>
      <c r="E20" s="21">
        <v>5</v>
      </c>
      <c r="F20" s="21"/>
      <c r="G20" s="22">
        <v>0.5</v>
      </c>
      <c r="I20" s="1"/>
    </row>
    <row r="21" spans="1:11" x14ac:dyDescent="0.3">
      <c r="A21" s="1"/>
      <c r="C21" s="21" t="s">
        <v>55</v>
      </c>
      <c r="D21" s="21"/>
      <c r="E21" s="21"/>
      <c r="F21" s="21"/>
      <c r="G21" s="22"/>
      <c r="I21" s="1"/>
    </row>
    <row r="22" spans="1:11" x14ac:dyDescent="0.3">
      <c r="A22" s="1"/>
      <c r="C22" s="21" t="s">
        <v>50</v>
      </c>
      <c r="D22" s="21" t="s">
        <v>45</v>
      </c>
      <c r="E22" s="21">
        <v>1</v>
      </c>
      <c r="F22" s="21"/>
      <c r="G22" s="22"/>
      <c r="I22" s="1"/>
    </row>
    <row r="23" spans="1:11" x14ac:dyDescent="0.3">
      <c r="A23" s="1"/>
      <c r="C23" s="21" t="s">
        <v>56</v>
      </c>
      <c r="D23" s="26" t="s">
        <v>28</v>
      </c>
      <c r="E23" s="21">
        <v>0.2</v>
      </c>
      <c r="F23" s="21">
        <v>9</v>
      </c>
      <c r="G23" s="22">
        <f>E23*F23</f>
        <v>1.8</v>
      </c>
      <c r="I23" s="1"/>
    </row>
    <row r="24" spans="1:11" x14ac:dyDescent="0.3">
      <c r="A24" s="1"/>
      <c r="C24" s="21" t="s">
        <v>57</v>
      </c>
      <c r="D24" s="21" t="s">
        <v>45</v>
      </c>
      <c r="E24" s="21">
        <v>1</v>
      </c>
      <c r="F24" s="21"/>
      <c r="G24" s="22"/>
      <c r="I24" s="1"/>
    </row>
    <row r="25" spans="1:11" x14ac:dyDescent="0.3">
      <c r="A25" s="1"/>
      <c r="C25" s="21" t="s">
        <v>58</v>
      </c>
      <c r="D25" s="21" t="s">
        <v>45</v>
      </c>
      <c r="E25" s="21">
        <v>1</v>
      </c>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59</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30" xr:uid="{00000000-0002-0000-06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4"/>
  <sheetViews>
    <sheetView zoomScale="90" zoomScaleNormal="90" zoomScalePageLayoutView="90" workbookViewId="0">
      <selection activeCell="C4" sqref="C4"/>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85</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f>1250/70</f>
        <v>17.857142857142858</v>
      </c>
      <c r="E7" s="53"/>
      <c r="F7" s="54"/>
      <c r="I7" s="1"/>
      <c r="K7" s="41"/>
      <c r="L7" s="41"/>
    </row>
    <row r="8" spans="1:12" ht="15.6" x14ac:dyDescent="0.35">
      <c r="A8" s="1"/>
      <c r="C8" s="3" t="s">
        <v>3</v>
      </c>
      <c r="D8" s="6" t="s">
        <v>60</v>
      </c>
      <c r="E8" s="17"/>
      <c r="F8" s="17"/>
      <c r="I8" s="1"/>
      <c r="K8" s="41"/>
      <c r="L8" s="41"/>
    </row>
    <row r="9" spans="1:12" ht="15.6" x14ac:dyDescent="0.35">
      <c r="A9" s="1"/>
      <c r="C9" s="3" t="s">
        <v>4</v>
      </c>
      <c r="D9" s="6" t="s">
        <v>84</v>
      </c>
      <c r="E9" s="55"/>
      <c r="F9" s="56"/>
      <c r="I9" s="1"/>
      <c r="K9" s="23"/>
      <c r="L9" s="23"/>
    </row>
    <row r="10" spans="1:12" ht="15.6" x14ac:dyDescent="0.35">
      <c r="A10" s="1"/>
      <c r="C10" s="3" t="s">
        <v>5</v>
      </c>
      <c r="D10" s="6"/>
      <c r="E10" s="18"/>
      <c r="F10" s="19"/>
      <c r="I10" s="1"/>
      <c r="K10" s="43"/>
      <c r="L10" s="44"/>
    </row>
    <row r="11" spans="1:12" ht="15.6" x14ac:dyDescent="0.35">
      <c r="A11" s="1"/>
      <c r="C11" s="3" t="s">
        <v>11</v>
      </c>
      <c r="D11" s="24">
        <f>SUM(G18:G20)</f>
        <v>14.9</v>
      </c>
      <c r="E11" s="18"/>
      <c r="F11" s="20"/>
      <c r="I11" s="1"/>
    </row>
    <row r="12" spans="1:12" ht="15.6" x14ac:dyDescent="0.35">
      <c r="A12" s="1"/>
      <c r="C12" s="3" t="s">
        <v>12</v>
      </c>
      <c r="D12" s="5"/>
      <c r="I12" s="1"/>
    </row>
    <row r="13" spans="1:12" ht="15.6" x14ac:dyDescent="0.35">
      <c r="A13" s="1"/>
      <c r="C13" s="3" t="s">
        <v>13</v>
      </c>
      <c r="D13" s="24">
        <f>D11/D7</f>
        <v>0.83440000000000003</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63</v>
      </c>
      <c r="D18" s="21" t="s">
        <v>28</v>
      </c>
      <c r="E18" s="21">
        <v>2.5</v>
      </c>
      <c r="F18" s="21">
        <v>5.2</v>
      </c>
      <c r="G18" s="22">
        <f>E18*F18</f>
        <v>13</v>
      </c>
      <c r="I18" s="1"/>
    </row>
    <row r="19" spans="1:11" x14ac:dyDescent="0.3">
      <c r="A19" s="1"/>
      <c r="C19" s="21" t="s">
        <v>57</v>
      </c>
      <c r="D19" s="21" t="s">
        <v>70</v>
      </c>
      <c r="E19" s="21">
        <v>0.2</v>
      </c>
      <c r="F19" s="21">
        <v>7</v>
      </c>
      <c r="G19" s="22">
        <f>E19*F19</f>
        <v>1.4000000000000001</v>
      </c>
      <c r="I19" s="1"/>
    </row>
    <row r="20" spans="1:11" x14ac:dyDescent="0.3">
      <c r="A20" s="1"/>
      <c r="C20" s="21" t="s">
        <v>34</v>
      </c>
      <c r="D20" s="21" t="s">
        <v>35</v>
      </c>
      <c r="E20" s="21">
        <v>5</v>
      </c>
      <c r="F20" s="21">
        <f>5/50</f>
        <v>0.1</v>
      </c>
      <c r="G20" s="22">
        <f>E20*F20</f>
        <v>0.5</v>
      </c>
      <c r="I20" s="1"/>
    </row>
    <row r="21" spans="1:11" x14ac:dyDescent="0.3">
      <c r="A21" s="1"/>
      <c r="C21" s="21" t="s">
        <v>33</v>
      </c>
      <c r="D21" s="27"/>
      <c r="E21" s="27"/>
      <c r="F21" s="31"/>
      <c r="G21" s="32"/>
      <c r="I21" s="1"/>
    </row>
    <row r="22" spans="1:11" x14ac:dyDescent="0.3">
      <c r="A22" s="1"/>
      <c r="C22" s="21" t="s">
        <v>81</v>
      </c>
      <c r="D22" s="21" t="s">
        <v>82</v>
      </c>
      <c r="E22" s="27"/>
      <c r="F22" s="31"/>
      <c r="G22" s="32"/>
      <c r="I22" s="1"/>
    </row>
    <row r="23" spans="1:11" x14ac:dyDescent="0.3">
      <c r="A23" s="1"/>
      <c r="C23" s="27"/>
      <c r="D23" s="31"/>
      <c r="E23" s="34"/>
      <c r="F23" s="34"/>
      <c r="G23" s="32"/>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83</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22 D24:D30" xr:uid="{00000000-0002-0000-07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54"/>
  <sheetViews>
    <sheetView zoomScale="90" zoomScaleNormal="90" zoomScalePageLayoutView="90" workbookViewId="0">
      <selection activeCell="K28" sqref="K28"/>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62</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20</v>
      </c>
      <c r="E7" s="53"/>
      <c r="F7" s="54"/>
      <c r="I7" s="1"/>
      <c r="K7" s="41"/>
      <c r="L7" s="41"/>
    </row>
    <row r="8" spans="1:12" ht="15.6" x14ac:dyDescent="0.35">
      <c r="A8" s="1"/>
      <c r="C8" s="3" t="s">
        <v>3</v>
      </c>
      <c r="D8" s="6" t="s">
        <v>19</v>
      </c>
      <c r="E8" s="17"/>
      <c r="F8" s="17"/>
      <c r="I8" s="1"/>
      <c r="K8" s="41"/>
      <c r="L8" s="41"/>
    </row>
    <row r="9" spans="1:12" ht="15.6" x14ac:dyDescent="0.35">
      <c r="A9" s="1"/>
      <c r="C9" s="3" t="s">
        <v>4</v>
      </c>
      <c r="D9" s="6" t="s">
        <v>19</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SUM(G18:G23)</f>
        <v>10.379999999999999</v>
      </c>
      <c r="E11" s="18"/>
      <c r="F11" s="20"/>
      <c r="I11" s="1"/>
    </row>
    <row r="12" spans="1:12" ht="15.6" x14ac:dyDescent="0.35">
      <c r="A12" s="1"/>
      <c r="C12" s="3" t="s">
        <v>12</v>
      </c>
      <c r="D12" s="5"/>
      <c r="I12" s="1"/>
    </row>
    <row r="13" spans="1:12" ht="15.6" x14ac:dyDescent="0.35">
      <c r="A13" s="1"/>
      <c r="C13" s="3" t="s">
        <v>13</v>
      </c>
      <c r="D13" s="24">
        <f>D11/D7</f>
        <v>0.51899999999999991</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47</v>
      </c>
      <c r="D18" s="21" t="s">
        <v>28</v>
      </c>
      <c r="E18" s="21">
        <v>1</v>
      </c>
      <c r="F18" s="21">
        <v>0.8</v>
      </c>
      <c r="G18" s="22">
        <f>E18*F18</f>
        <v>0.8</v>
      </c>
      <c r="I18" s="1"/>
    </row>
    <row r="19" spans="1:11" x14ac:dyDescent="0.3">
      <c r="A19" s="1"/>
      <c r="C19" s="21" t="s">
        <v>63</v>
      </c>
      <c r="D19" s="21" t="s">
        <v>28</v>
      </c>
      <c r="E19" s="21">
        <v>0.6</v>
      </c>
      <c r="F19" s="21">
        <v>5.2</v>
      </c>
      <c r="G19" s="22">
        <f>E19*F19</f>
        <v>3.12</v>
      </c>
      <c r="I19" s="1"/>
    </row>
    <row r="20" spans="1:11" x14ac:dyDescent="0.3">
      <c r="A20" s="1"/>
      <c r="C20" s="21" t="s">
        <v>66</v>
      </c>
      <c r="D20" s="21" t="s">
        <v>28</v>
      </c>
      <c r="E20" s="21">
        <v>0.05</v>
      </c>
      <c r="F20" s="21">
        <v>5</v>
      </c>
      <c r="G20" s="22">
        <f>E20*F20</f>
        <v>0.25</v>
      </c>
      <c r="I20" s="1"/>
    </row>
    <row r="21" spans="1:11" x14ac:dyDescent="0.3">
      <c r="A21" s="1"/>
      <c r="C21" s="27" t="s">
        <v>36</v>
      </c>
      <c r="D21" s="27" t="s">
        <v>25</v>
      </c>
      <c r="E21" s="27">
        <v>1</v>
      </c>
      <c r="F21" s="31">
        <v>0.32</v>
      </c>
      <c r="G21" s="32">
        <v>0.96</v>
      </c>
      <c r="I21" s="1"/>
    </row>
    <row r="22" spans="1:11" x14ac:dyDescent="0.3">
      <c r="A22" s="1"/>
      <c r="C22" s="27" t="s">
        <v>37</v>
      </c>
      <c r="D22" s="27" t="s">
        <v>38</v>
      </c>
      <c r="E22" s="27">
        <v>1</v>
      </c>
      <c r="F22" s="31">
        <v>0.15</v>
      </c>
      <c r="G22" s="32">
        <v>0.45</v>
      </c>
      <c r="I22" s="1"/>
    </row>
    <row r="23" spans="1:11" x14ac:dyDescent="0.3">
      <c r="A23" s="1"/>
      <c r="C23" s="27" t="s">
        <v>39</v>
      </c>
      <c r="D23" s="31" t="s">
        <v>70</v>
      </c>
      <c r="E23" s="34">
        <v>0.2</v>
      </c>
      <c r="F23" s="34">
        <v>8</v>
      </c>
      <c r="G23" s="32">
        <v>4.8</v>
      </c>
      <c r="I23" s="1"/>
    </row>
    <row r="24" spans="1:11" x14ac:dyDescent="0.3">
      <c r="A24" s="1"/>
      <c r="C24" s="27" t="s">
        <v>64</v>
      </c>
      <c r="D24" s="27" t="s">
        <v>38</v>
      </c>
      <c r="E24" s="27">
        <v>2</v>
      </c>
      <c r="F24" s="21"/>
      <c r="G24" s="22"/>
      <c r="I24" s="1"/>
    </row>
    <row r="25" spans="1:11" x14ac:dyDescent="0.3">
      <c r="A25" s="1"/>
      <c r="C25" s="21" t="s">
        <v>65</v>
      </c>
      <c r="D25" s="21" t="s">
        <v>38</v>
      </c>
      <c r="E25" s="21">
        <v>1</v>
      </c>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69</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22 D24:D30" xr:uid="{00000000-0002-0000-08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Piadine</vt:lpstr>
      <vt:lpstr>Mayonnaise</vt:lpstr>
      <vt:lpstr>Dressing César</vt:lpstr>
      <vt:lpstr>Dressing Curry Doux</vt:lpstr>
      <vt:lpstr>Pesto de persil</vt:lpstr>
      <vt:lpstr>Crudités aux épices douces</vt:lpstr>
      <vt:lpstr>Houmous</vt:lpstr>
      <vt:lpstr>Poivronnade et lanière de poivr</vt:lpstr>
      <vt:lpstr>Végéricain</vt:lpstr>
      <vt:lpstr>Granola salé</vt:lpstr>
      <vt:lpstr>Pickels de légumes</vt:lpstr>
      <vt:lpstr>Pain de viande maison</vt:lpstr>
      <vt:lpstr>MIX &amp; MATCH</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Lyse Bauduin</cp:lastModifiedBy>
  <cp:lastPrinted>2022-05-23T06:35:44Z</cp:lastPrinted>
  <dcterms:created xsi:type="dcterms:W3CDTF">2019-10-08T12:40:36Z</dcterms:created>
  <dcterms:modified xsi:type="dcterms:W3CDTF">2023-08-04T14:05:40Z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