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biowallonie-my.sharepoint.com/personal/nas_biowallonie_be/Documents/Biowallonie/B. Clients/Clients 2024/Manger Demain/Marché Du local dans mon point de vente expertise com/Outils/"/>
    </mc:Choice>
  </mc:AlternateContent>
  <xr:revisionPtr revIDLastSave="14" documentId="11_84E52131CD89644520884DA42AE63227F42D065E" xr6:coauthVersionLast="47" xr6:coauthVersionMax="47" xr10:uidLastSave="{86649050-060D-460D-9D0B-591D5CF98FA6}"/>
  <bookViews>
    <workbookView xWindow="-19320" yWindow="675" windowWidth="19440" windowHeight="15150" activeTab="1" xr2:uid="{00000000-000D-0000-FFFF-FFFF00000000}"/>
  </bookViews>
  <sheets>
    <sheet name="encodage" sheetId="1" r:id="rId1"/>
    <sheet name="mode demplo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ZF8NdzoEdkElucEPwXyx9v3ZQEZHfsl/Jq75gIRACLM="/>
    </ext>
  </extLst>
</workbook>
</file>

<file path=xl/calcChain.xml><?xml version="1.0" encoding="utf-8"?>
<calcChain xmlns="http://schemas.openxmlformats.org/spreadsheetml/2006/main">
  <c r="M41" i="1" l="1"/>
  <c r="L41" i="1"/>
  <c r="K41" i="1"/>
  <c r="O41" i="1" s="1"/>
  <c r="G41" i="1"/>
  <c r="M40" i="1"/>
  <c r="L40" i="1"/>
  <c r="K40" i="1"/>
  <c r="O40" i="1" s="1"/>
  <c r="M39" i="1"/>
  <c r="L39" i="1"/>
  <c r="K39" i="1"/>
  <c r="O39" i="1" s="1"/>
  <c r="O38" i="1"/>
  <c r="M38" i="1"/>
  <c r="L38" i="1"/>
  <c r="K38" i="1"/>
  <c r="M37" i="1"/>
  <c r="L37" i="1"/>
  <c r="K37" i="1"/>
  <c r="O37" i="1" s="1"/>
  <c r="G36" i="1"/>
  <c r="K36" i="1" s="1"/>
  <c r="O36" i="1" s="1"/>
  <c r="M35" i="1"/>
  <c r="G35" i="1"/>
  <c r="L35" i="1" s="1"/>
  <c r="M34" i="1"/>
  <c r="L34" i="1"/>
  <c r="K34" i="1"/>
  <c r="O34" i="1" s="1"/>
  <c r="M33" i="1"/>
  <c r="L33" i="1"/>
  <c r="G33" i="1"/>
  <c r="K33" i="1" s="1"/>
  <c r="O33" i="1" s="1"/>
  <c r="M32" i="1"/>
  <c r="L32" i="1"/>
  <c r="K32" i="1"/>
  <c r="O32" i="1" s="1"/>
  <c r="G30" i="1"/>
  <c r="M30" i="1" s="1"/>
  <c r="O29" i="1"/>
  <c r="M29" i="1"/>
  <c r="L29" i="1"/>
  <c r="K29" i="1"/>
  <c r="M28" i="1"/>
  <c r="L28" i="1"/>
  <c r="K28" i="1"/>
  <c r="O28" i="1" s="1"/>
  <c r="M27" i="1"/>
  <c r="L27" i="1"/>
  <c r="K27" i="1"/>
  <c r="O27" i="1" s="1"/>
  <c r="O26" i="1"/>
  <c r="L26" i="1"/>
  <c r="K26" i="1"/>
  <c r="G26" i="1"/>
  <c r="M26" i="1" s="1"/>
  <c r="G24" i="1"/>
  <c r="M24" i="1" s="1"/>
  <c r="O23" i="1"/>
  <c r="M23" i="1"/>
  <c r="L23" i="1"/>
  <c r="K23" i="1"/>
  <c r="G22" i="1"/>
  <c r="M22" i="1" s="1"/>
  <c r="M20" i="1"/>
  <c r="L20" i="1"/>
  <c r="K20" i="1"/>
  <c r="O20" i="1" s="1"/>
  <c r="O19" i="1"/>
  <c r="M19" i="1"/>
  <c r="L19" i="1"/>
  <c r="K19" i="1"/>
  <c r="M18" i="1"/>
  <c r="L18" i="1"/>
  <c r="K18" i="1"/>
  <c r="O18" i="1" s="1"/>
  <c r="M17" i="1"/>
  <c r="L17" i="1"/>
  <c r="K17" i="1"/>
  <c r="O17" i="1" s="1"/>
  <c r="O16" i="1"/>
  <c r="M16" i="1"/>
  <c r="L16" i="1"/>
  <c r="K16" i="1"/>
  <c r="M15" i="1"/>
  <c r="L15" i="1"/>
  <c r="K15" i="1"/>
  <c r="O15" i="1" s="1"/>
  <c r="M14" i="1"/>
  <c r="L14" i="1"/>
  <c r="K14" i="1"/>
  <c r="O14" i="1" s="1"/>
  <c r="O13" i="1"/>
  <c r="M13" i="1"/>
  <c r="L13" i="1"/>
  <c r="K13" i="1"/>
  <c r="M12" i="1"/>
  <c r="L12" i="1"/>
  <c r="K12" i="1"/>
  <c r="O12" i="1" s="1"/>
  <c r="M11" i="1"/>
  <c r="L11" i="1"/>
  <c r="K11" i="1"/>
  <c r="O11" i="1" s="1"/>
  <c r="O10" i="1"/>
  <c r="M10" i="1"/>
  <c r="L10" i="1"/>
  <c r="K10" i="1"/>
  <c r="M9" i="1"/>
  <c r="L9" i="1"/>
  <c r="K9" i="1"/>
  <c r="O9" i="1" s="1"/>
  <c r="M8" i="1"/>
  <c r="L8" i="1"/>
  <c r="K8" i="1"/>
  <c r="O8" i="1" s="1"/>
  <c r="O7" i="1"/>
  <c r="M7" i="1"/>
  <c r="L7" i="1"/>
  <c r="K7" i="1"/>
  <c r="M6" i="1"/>
  <c r="L6" i="1"/>
  <c r="K6" i="1"/>
  <c r="O6" i="1" s="1"/>
  <c r="M5" i="1"/>
  <c r="L5" i="1"/>
  <c r="K5" i="1"/>
  <c r="O5" i="1" s="1"/>
  <c r="K30" i="1" l="1"/>
  <c r="O30" i="1" s="1"/>
  <c r="L30" i="1"/>
  <c r="M36" i="1"/>
  <c r="K24" i="1"/>
  <c r="O24" i="1" s="1"/>
  <c r="L36" i="1"/>
  <c r="L24" i="1"/>
  <c r="K22" i="1"/>
  <c r="O22" i="1" s="1"/>
  <c r="L22" i="1"/>
  <c r="K35" i="1"/>
  <c r="O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8" authorId="0" shapeId="0" xr:uid="{00000000-0006-0000-0000-000001000000}">
      <text>
        <r>
          <rPr>
            <sz val="11"/>
            <color theme="1"/>
            <rFont val="Aptos Narrow"/>
            <scheme val="minor"/>
          </rPr>
          <t>======
ID#AAABYQPKfkU
Bruno Craeye    (2024-11-07 19:31:06)
Bruno Craeye:</t>
        </r>
      </text>
    </comment>
  </commentList>
  <extLst>
    <ext xmlns:r="http://schemas.openxmlformats.org/officeDocument/2006/relationships" uri="GoogleSheetsCustomDataVersion2">
      <go:sheetsCustomData xmlns:go="http://customooxmlschemas.google.com/" r:id="rId1" roundtripDataSignature="AMtx7mhiCleKq25W+G7uZMiowrVCt8Jw7w=="/>
    </ext>
  </extLst>
</comments>
</file>

<file path=xl/sharedStrings.xml><?xml version="1.0" encoding="utf-8"?>
<sst xmlns="http://schemas.openxmlformats.org/spreadsheetml/2006/main" count="134" uniqueCount="98">
  <si>
    <t>Prix consommateurs BIO (TVA inclue)  - Novembre 24</t>
  </si>
  <si>
    <t>Produit</t>
  </si>
  <si>
    <t>Qualité/caractéristique</t>
  </si>
  <si>
    <t>Unité</t>
  </si>
  <si>
    <t>GD 1</t>
  </si>
  <si>
    <t>GD 2</t>
  </si>
  <si>
    <t>GD 3</t>
  </si>
  <si>
    <t>Magasin 2</t>
  </si>
  <si>
    <t>Magasin 3</t>
  </si>
  <si>
    <t>Moyenne 5</t>
  </si>
  <si>
    <t>Moyenne 6</t>
  </si>
  <si>
    <t>Moyenne des concurrents</t>
  </si>
  <si>
    <t>Prix min</t>
  </si>
  <si>
    <t>Prix max</t>
  </si>
  <si>
    <t>Les prix dans votre magasin</t>
  </si>
  <si>
    <t>Comparatif</t>
  </si>
  <si>
    <t>Quel magasin?</t>
  </si>
  <si>
    <t>Delhaize</t>
  </si>
  <si>
    <t>Carrefour</t>
  </si>
  <si>
    <t>Colruyt</t>
  </si>
  <si>
    <t>E-farmz</t>
  </si>
  <si>
    <t>Magasin proche</t>
  </si>
  <si>
    <t>Fruits &amp; légumes</t>
  </si>
  <si>
    <t>Pommes de terre</t>
  </si>
  <si>
    <t>variété ferme, pas de grenaille ni de primeur, en vrac ou en sac de 2,5kg</t>
  </si>
  <si>
    <t>€/kg</t>
  </si>
  <si>
    <t>encoder que les zones en jaune</t>
  </si>
  <si>
    <t>Pomme</t>
  </si>
  <si>
    <t>Variété commune, rouge</t>
  </si>
  <si>
    <t>Poire</t>
  </si>
  <si>
    <t>Variété commune (type conférence)</t>
  </si>
  <si>
    <t>ND</t>
  </si>
  <si>
    <t>Banane</t>
  </si>
  <si>
    <t>Orange</t>
  </si>
  <si>
    <t>de table</t>
  </si>
  <si>
    <t>Kiwi</t>
  </si>
  <si>
    <t>vert (un kilo contient environ 9 kiwi)</t>
  </si>
  <si>
    <t>€/pièce</t>
  </si>
  <si>
    <t>Citron</t>
  </si>
  <si>
    <t>jaune</t>
  </si>
  <si>
    <t>Carotte</t>
  </si>
  <si>
    <t>de conservation, variété orange, pas en botte, gros calibre</t>
  </si>
  <si>
    <t>Tomate</t>
  </si>
  <si>
    <t>Rouge et ronde, pas en grappes</t>
  </si>
  <si>
    <t>pas dispo</t>
  </si>
  <si>
    <t>Courgette</t>
  </si>
  <si>
    <t>verte, allongé, de taille moyenne (de taille caisse EPS)</t>
  </si>
  <si>
    <t>Oignon</t>
  </si>
  <si>
    <t>jaune/blanc</t>
  </si>
  <si>
    <t>Poireau</t>
  </si>
  <si>
    <t>en vrac</t>
  </si>
  <si>
    <t xml:space="preserve">Chicon </t>
  </si>
  <si>
    <t>Chou-fleur</t>
  </si>
  <si>
    <t>pièce</t>
  </si>
  <si>
    <t>Champignon</t>
  </si>
  <si>
    <t>blanc/blond /chataigne/ de paris</t>
  </si>
  <si>
    <t>Poivron</t>
  </si>
  <si>
    <t>rouge si possible, sinon autre couleur</t>
  </si>
  <si>
    <t>Viande</t>
  </si>
  <si>
    <t>Poulet</t>
  </si>
  <si>
    <t>Poulet entier</t>
  </si>
  <si>
    <t>Jambon</t>
  </si>
  <si>
    <t>cuit, blanc</t>
  </si>
  <si>
    <t>Saucisse de porc</t>
  </si>
  <si>
    <t>chipolata</t>
  </si>
  <si>
    <t>Crèmerie et œufs</t>
  </si>
  <si>
    <t>Œufs</t>
  </si>
  <si>
    <t>!! Prix à la pièce !!</t>
  </si>
  <si>
    <t>€/œuf</t>
  </si>
  <si>
    <t>Lait</t>
  </si>
  <si>
    <t>Demi-écrémé UHT</t>
  </si>
  <si>
    <t>€/L</t>
  </si>
  <si>
    <t>Beurre</t>
  </si>
  <si>
    <r>
      <rPr>
        <sz val="12"/>
        <color rgb="FF000000"/>
        <rFont val="Calibri"/>
      </rPr>
      <t xml:space="preserve">Doux, par 250g, de laiterie </t>
    </r>
    <r>
      <rPr>
        <b/>
        <sz val="12"/>
        <color rgb="FFFF0000"/>
        <rFont val="Calibri"/>
      </rPr>
      <t>(encoder le prix au kg)</t>
    </r>
  </si>
  <si>
    <t>Yaourt</t>
  </si>
  <si>
    <t>nature, de vache, entier, par 500 ml ou proche</t>
  </si>
  <si>
    <t xml:space="preserve">Fromage </t>
  </si>
  <si>
    <t xml:space="preserve">Type Gouda (le plus jeune et basique) </t>
  </si>
  <si>
    <t>Epicerie et boissons</t>
  </si>
  <si>
    <t>Farine</t>
  </si>
  <si>
    <t>froment 70%, en paquet de 1kg ou plus (la plus grande taille disponible)</t>
  </si>
  <si>
    <t>Pain</t>
  </si>
  <si>
    <t>froment-levain, de 800-900g (le plus grand possible)</t>
  </si>
  <si>
    <t>Pâte</t>
  </si>
  <si>
    <t>penne blanche de froment bio</t>
  </si>
  <si>
    <t>Riz</t>
  </si>
  <si>
    <t>basmati</t>
  </si>
  <si>
    <t>Noisette</t>
  </si>
  <si>
    <t>décortiquée</t>
  </si>
  <si>
    <t>Huile de colza</t>
  </si>
  <si>
    <t>le plus gros volume ou vrac</t>
  </si>
  <si>
    <t>€/l</t>
  </si>
  <si>
    <t>Huile d'olive</t>
  </si>
  <si>
    <t>Sucre de canne</t>
  </si>
  <si>
    <t>Flocons d'avoine</t>
  </si>
  <si>
    <t>Gros flocons</t>
  </si>
  <si>
    <t>Jus de pomme</t>
  </si>
  <si>
    <t>En bouteille d'1L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</si>
</sst>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scheme val="minor"/>
    </font>
    <font>
      <b/>
      <sz val="12"/>
      <color theme="1"/>
      <name val="Aptos Narrow"/>
    </font>
    <font>
      <sz val="12"/>
      <color theme="1"/>
      <name val="Aptos Narrow"/>
    </font>
    <font>
      <i/>
      <sz val="12"/>
      <color theme="1"/>
      <name val="Aptos Narrow"/>
    </font>
    <font>
      <sz val="12"/>
      <color rgb="FF000000"/>
      <name val="Calibri"/>
    </font>
    <font>
      <b/>
      <sz val="12"/>
      <color rgb="FF000000"/>
      <name val="Calibri"/>
    </font>
    <font>
      <b/>
      <sz val="12"/>
      <color rgb="FFFF0000"/>
      <name val="Calibri"/>
    </font>
    <font>
      <sz val="12"/>
      <color theme="1"/>
      <name val="Calibri"/>
    </font>
  </fonts>
  <fills count="8">
    <fill>
      <patternFill patternType="none"/>
    </fill>
    <fill>
      <patternFill patternType="gray125"/>
    </fill>
    <fill>
      <patternFill patternType="solid">
        <fgColor theme="9"/>
        <bgColor theme="9"/>
      </patternFill>
    </fill>
    <fill>
      <patternFill patternType="solid">
        <fgColor rgb="FFB3E5A1"/>
        <bgColor rgb="FFB3E5A1"/>
      </patternFill>
    </fill>
    <fill>
      <patternFill patternType="solid">
        <fgColor rgb="FFCAEDFB"/>
        <bgColor rgb="FFCAEDFB"/>
      </patternFill>
    </fill>
    <fill>
      <patternFill patternType="solid">
        <fgColor rgb="FFC1E4F5"/>
        <bgColor rgb="FFC1E4F5"/>
      </patternFill>
    </fill>
    <fill>
      <patternFill patternType="solid">
        <fgColor rgb="FFFFFF00"/>
        <bgColor rgb="FFFFFF00"/>
      </patternFill>
    </fill>
    <fill>
      <patternFill patternType="solid">
        <fgColor theme="5"/>
        <bgColor theme="5"/>
      </patternFill>
    </fill>
  </fills>
  <borders count="2">
    <border>
      <left/>
      <right/>
      <top/>
      <bottom/>
      <diagonal/>
    </border>
    <border>
      <left/>
      <right/>
      <top/>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0" fontId="2" fillId="2" borderId="1" xfId="0" applyFont="1" applyFill="1" applyBorder="1" applyAlignment="1">
      <alignment wrapText="1"/>
    </xf>
    <xf numFmtId="0" fontId="2" fillId="2" borderId="1" xfId="0" applyFont="1" applyFill="1" applyBorder="1" applyAlignment="1">
      <alignment vertical="top" wrapText="1"/>
    </xf>
    <xf numFmtId="0" fontId="2" fillId="0" borderId="0" xfId="0" applyFont="1" applyAlignment="1">
      <alignment wrapText="1"/>
    </xf>
    <xf numFmtId="0" fontId="3" fillId="0" borderId="0" xfId="0" applyFont="1"/>
    <xf numFmtId="0" fontId="2" fillId="3" borderId="1" xfId="0" applyFont="1" applyFill="1" applyBorder="1"/>
    <xf numFmtId="0" fontId="4" fillId="0" borderId="0" xfId="0" applyFont="1"/>
    <xf numFmtId="0" fontId="5" fillId="0" borderId="0" xfId="0" applyFont="1"/>
    <xf numFmtId="2" fontId="2" fillId="4" borderId="1" xfId="0" applyNumberFormat="1" applyFont="1" applyFill="1" applyBorder="1" applyAlignment="1">
      <alignment horizontal="right"/>
    </xf>
    <xf numFmtId="2" fontId="2" fillId="5" borderId="1" xfId="0" applyNumberFormat="1" applyFont="1" applyFill="1" applyBorder="1" applyAlignment="1">
      <alignment horizontal="right"/>
    </xf>
    <xf numFmtId="0" fontId="2" fillId="6" borderId="1" xfId="0" applyFont="1" applyFill="1" applyBorder="1"/>
    <xf numFmtId="2" fontId="2" fillId="7" borderId="1" xfId="0" applyNumberFormat="1" applyFont="1" applyFill="1" applyBorder="1"/>
    <xf numFmtId="9" fontId="2" fillId="0" borderId="0" xfId="0" applyNumberFormat="1" applyFont="1"/>
    <xf numFmtId="0" fontId="4" fillId="0" borderId="0" xfId="0" applyFont="1" applyAlignment="1">
      <alignment horizontal="left"/>
    </xf>
    <xf numFmtId="0" fontId="6" fillId="0" borderId="0" xfId="0" applyFont="1"/>
    <xf numFmtId="0" fontId="2" fillId="6" borderId="1" xfId="0" applyFont="1" applyFill="1" applyBorder="1" applyAlignment="1">
      <alignment horizontal="right"/>
    </xf>
    <xf numFmtId="0" fontId="5" fillId="0" borderId="0" xfId="0" applyFont="1" applyAlignment="1">
      <alignment horizontal="left"/>
    </xf>
    <xf numFmtId="0" fontId="7" fillId="0" borderId="0" xfId="0" applyFont="1"/>
    <xf numFmtId="0" fontId="2" fillId="2" borderId="1" xfId="0" applyFont="1" applyFill="1" applyBorder="1"/>
    <xf numFmtId="2" fontId="2" fillId="2" borderId="1" xfId="0" applyNumberFormat="1" applyFont="1" applyFill="1" applyBorder="1" applyAlignment="1">
      <alignment horizontal="right"/>
    </xf>
    <xf numFmtId="2" fontId="2" fillId="2" borderId="1" xfId="0" applyNumberFormat="1" applyFont="1" applyFill="1" applyBorder="1"/>
    <xf numFmtId="9" fontId="2" fillId="2" borderId="1" xfId="0" applyNumberFormat="1" applyFont="1" applyFill="1" applyBorder="1"/>
    <xf numFmtId="0" fontId="6" fillId="0" borderId="0" xfId="0" applyFont="1" applyAlignment="1">
      <alignment horizontal="left"/>
    </xf>
    <xf numFmtId="2" fontId="4" fillId="5"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1905</xdr:colOff>
      <xdr:row>2</xdr:row>
      <xdr:rowOff>1905</xdr:rowOff>
    </xdr:from>
    <xdr:ext cx="6410325" cy="5913120"/>
    <xdr:sp macro="" textlink="">
      <xdr:nvSpPr>
        <xdr:cNvPr id="3" name="Shape 3">
          <a:extLst>
            <a:ext uri="{FF2B5EF4-FFF2-40B4-BE49-F238E27FC236}">
              <a16:creationId xmlns:a16="http://schemas.microsoft.com/office/drawing/2014/main" id="{00000000-0008-0000-0100-000003000000}"/>
            </a:ext>
          </a:extLst>
        </xdr:cNvPr>
        <xdr:cNvSpPr txBox="1"/>
      </xdr:nvSpPr>
      <xdr:spPr>
        <a:xfrm>
          <a:off x="735330" y="344805"/>
          <a:ext cx="6410325" cy="591312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Bonjour,</a:t>
          </a:r>
          <a:endParaRPr sz="1400"/>
        </a:p>
        <a:p>
          <a:pPr marL="0" lvl="0" indent="0" algn="l" rtl="0">
            <a:spcBef>
              <a:spcPts val="0"/>
            </a:spcBef>
            <a:spcAft>
              <a:spcPts val="0"/>
            </a:spcAft>
            <a:buNone/>
          </a:pPr>
          <a:br>
            <a:rPr lang="en-US" sz="1100">
              <a:solidFill>
                <a:schemeClr val="dk1"/>
              </a:solidFill>
              <a:latin typeface="Arial"/>
              <a:ea typeface="Arial"/>
              <a:cs typeface="Arial"/>
              <a:sym typeface="Arial"/>
            </a:rPr>
          </a:br>
          <a:r>
            <a:rPr lang="en-US" sz="1200" b="1">
              <a:solidFill>
                <a:schemeClr val="dk1"/>
              </a:solidFill>
              <a:latin typeface="Arial"/>
              <a:ea typeface="Arial"/>
              <a:cs typeface="Arial"/>
              <a:sym typeface="Arial"/>
            </a:rPr>
            <a:t>Quelques consignes pour l'encodage:</a:t>
          </a:r>
          <a:endParaRPr sz="1200"/>
        </a:p>
        <a:p>
          <a:pPr marL="0" lvl="0" indent="0" algn="l" rtl="0">
            <a:spcBef>
              <a:spcPts val="0"/>
            </a:spcBef>
            <a:spcAft>
              <a:spcPts val="0"/>
            </a:spcAft>
            <a:buNone/>
          </a:pPr>
          <a:r>
            <a:rPr lang="en-US" sz="1100">
              <a:solidFill>
                <a:schemeClr val="dk1"/>
              </a:solidFill>
              <a:latin typeface="Arial"/>
              <a:ea typeface="Arial"/>
              <a:cs typeface="Arial"/>
              <a:sym typeface="Arial"/>
            </a:rPr>
            <a:t>1. </a:t>
          </a:r>
          <a:r>
            <a:rPr lang="en-US" sz="1100" b="0" i="0" u="none" strike="noStrike">
              <a:solidFill>
                <a:schemeClr val="dk1"/>
              </a:solidFill>
              <a:latin typeface="Arial"/>
              <a:ea typeface="Arial"/>
              <a:cs typeface="Arial"/>
              <a:sym typeface="Arial"/>
            </a:rPr>
            <a:t>Nous parlons bien du prix consommateur (TVA inclue).</a:t>
          </a:r>
          <a:endParaRPr sz="1400"/>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2. Bien vérifier les </a:t>
          </a:r>
          <a:r>
            <a:rPr lang="en-US" sz="1100" b="1">
              <a:solidFill>
                <a:schemeClr val="dk1"/>
              </a:solidFill>
              <a:latin typeface="Arial"/>
              <a:ea typeface="Arial"/>
              <a:cs typeface="Arial"/>
              <a:sym typeface="Arial"/>
            </a:rPr>
            <a:t>unités utilisées</a:t>
          </a:r>
          <a:r>
            <a:rPr lang="en-US" sz="1100">
              <a:solidFill>
                <a:schemeClr val="dk1"/>
              </a:solidFill>
              <a:latin typeface="Arial"/>
              <a:ea typeface="Arial"/>
              <a:cs typeface="Arial"/>
              <a:sym typeface="Arial"/>
            </a:rPr>
            <a:t>. Tous les produits sont exprimés en </a:t>
          </a:r>
          <a:r>
            <a:rPr lang="en-US" sz="1100" b="1">
              <a:solidFill>
                <a:schemeClr val="dk1"/>
              </a:solidFill>
              <a:latin typeface="Arial"/>
              <a:ea typeface="Arial"/>
              <a:cs typeface="Arial"/>
              <a:sym typeface="Arial"/>
            </a:rPr>
            <a:t>euro/kg </a:t>
          </a:r>
          <a:r>
            <a:rPr lang="en-US" sz="1100" u="sng">
              <a:solidFill>
                <a:schemeClr val="dk1"/>
              </a:solidFill>
              <a:latin typeface="Arial"/>
              <a:ea typeface="Arial"/>
              <a:cs typeface="Arial"/>
              <a:sym typeface="Arial"/>
            </a:rPr>
            <a:t>sauf</a:t>
          </a:r>
          <a:r>
            <a:rPr lang="en-US" sz="1100">
              <a:solidFill>
                <a:schemeClr val="dk1"/>
              </a:solidFill>
              <a:latin typeface="Arial"/>
              <a:ea typeface="Arial"/>
              <a:cs typeface="Arial"/>
              <a:sym typeface="Arial"/>
            </a:rPr>
            <a:t> les oeufs, les kiwis et les liquides (lait, huiles, jus de pomme).</a:t>
          </a:r>
          <a:endParaRPr sz="1100"/>
        </a:p>
        <a:p>
          <a:pPr marL="0" lvl="0" indent="0" algn="l" rtl="0">
            <a:spcBef>
              <a:spcPts val="0"/>
            </a:spcBef>
            <a:spcAft>
              <a:spcPts val="0"/>
            </a:spcAft>
            <a:buNone/>
          </a:pPr>
          <a:r>
            <a:rPr lang="en-US" sz="1100" b="0" i="0" u="none" strike="noStrike">
              <a:solidFill>
                <a:schemeClr val="dk1"/>
              </a:solidFill>
              <a:latin typeface="Arial"/>
              <a:ea typeface="Arial"/>
              <a:cs typeface="Arial"/>
              <a:sym typeface="Arial"/>
            </a:rPr>
            <a:t>3</a:t>
          </a:r>
          <a:r>
            <a:rPr lang="en-US" sz="1100">
              <a:solidFill>
                <a:schemeClr val="dk1"/>
              </a:solidFill>
              <a:latin typeface="Arial"/>
              <a:ea typeface="Arial"/>
              <a:cs typeface="Arial"/>
              <a:sym typeface="Arial"/>
            </a:rPr>
            <a:t>. Tous les prix des produits encodés doivent être </a:t>
          </a:r>
          <a:r>
            <a:rPr lang="en-US" sz="1100" b="1">
              <a:solidFill>
                <a:schemeClr val="dk1"/>
              </a:solidFill>
              <a:latin typeface="Arial"/>
              <a:ea typeface="Arial"/>
              <a:cs typeface="Arial"/>
              <a:sym typeface="Arial"/>
            </a:rPr>
            <a:t>certifiés bio (pour les comparer aux autres prix déjà bio)</a:t>
          </a:r>
          <a:r>
            <a:rPr lang="en-US" sz="1100">
              <a:solidFill>
                <a:schemeClr val="dk1"/>
              </a:solidFill>
              <a:latin typeface="Arial"/>
              <a:ea typeface="Arial"/>
              <a:cs typeface="Arial"/>
              <a:sym typeface="Arial"/>
            </a:rPr>
            <a:t>. Nous avons choisi de ne pas prendre les prix conventionnels car le comparatif avec les produits de GMS est encore plus difficile qu'en bio. Si votre choix se porte vers des produits conventionnels, vous devez modifier les prix des colonnes (D, E, F, G, H).</a:t>
          </a:r>
          <a:endParaRPr sz="1100" b="0" i="0" u="none" strike="noStrike">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4. Si un produit est référencé plusieurs fois dans votre magasin, il faut indiquer le </a:t>
          </a:r>
          <a:r>
            <a:rPr lang="en-US" sz="1100" b="1">
              <a:solidFill>
                <a:schemeClr val="dk1"/>
              </a:solidFill>
              <a:latin typeface="Arial"/>
              <a:ea typeface="Arial"/>
              <a:cs typeface="Arial"/>
              <a:sym typeface="Arial"/>
            </a:rPr>
            <a:t>prix le moins cher</a:t>
          </a:r>
          <a:r>
            <a:rPr lang="en-US" sz="1100">
              <a:solidFill>
                <a:schemeClr val="dk1"/>
              </a:solidFill>
              <a:latin typeface="Arial"/>
              <a:ea typeface="Arial"/>
              <a:cs typeface="Arial"/>
              <a:sym typeface="Arial"/>
            </a:rPr>
            <a:t>. L'idée n'est pas  de faire baisser les prix dans vos magasins mais de pouvoir se comparer la GMS.</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5. En GMS, ne prenez pas le premier prix (ex: 365 chez Delhaize ou everyday chez Colruyt). Prenez le prix de la marque distributeur (ex: Delhaize chez Delhaize, Boni chez Colruyt) ou une marque nationale.</a:t>
          </a:r>
          <a:endParaRPr sz="1100"/>
        </a:p>
        <a:p>
          <a:pPr marL="0" lvl="0" indent="0" algn="l" rtl="0">
            <a:spcBef>
              <a:spcPts val="0"/>
            </a:spcBef>
            <a:spcAft>
              <a:spcPts val="0"/>
            </a:spcAft>
            <a:buNone/>
          </a:pPr>
          <a:r>
            <a:rPr lang="en-US" sz="1100">
              <a:solidFill>
                <a:schemeClr val="dk1"/>
              </a:solidFill>
              <a:latin typeface="Arial"/>
              <a:ea typeface="Arial"/>
              <a:cs typeface="Arial"/>
              <a:sym typeface="Arial"/>
            </a:rPr>
            <a:t>5. Si un produit est vrac et emballé, choisir la </a:t>
          </a:r>
          <a:r>
            <a:rPr lang="en-US" sz="1100" b="1">
              <a:solidFill>
                <a:schemeClr val="dk1"/>
              </a:solidFill>
              <a:latin typeface="Arial"/>
              <a:ea typeface="Arial"/>
              <a:cs typeface="Arial"/>
              <a:sym typeface="Arial"/>
            </a:rPr>
            <a:t>version vrac </a:t>
          </a:r>
          <a:r>
            <a:rPr lang="en-US" sz="1100" b="0">
              <a:solidFill>
                <a:schemeClr val="dk1"/>
              </a:solidFill>
              <a:latin typeface="Arial"/>
              <a:ea typeface="Arial"/>
              <a:cs typeface="Arial"/>
              <a:sym typeface="Arial"/>
            </a:rPr>
            <a:t>(c'est à dire sans emballage).</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6. Si vous n'avez pas ce produit en bio ou dans votre magasin ou à cette saison de l'année, passez le produit.</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7. Seuls les champs en jaune doivent être complétés.</a:t>
          </a:r>
          <a:endParaRPr sz="1400"/>
        </a:p>
        <a:p>
          <a:pPr marL="0" lvl="0" indent="0" algn="l" rtl="0">
            <a:spcBef>
              <a:spcPts val="0"/>
            </a:spcBef>
            <a:spcAft>
              <a:spcPts val="0"/>
            </a:spcAft>
            <a:buNone/>
          </a:pPr>
          <a:endParaRPr sz="1200"/>
        </a:p>
        <a:p>
          <a:pPr marL="0" marR="0" lvl="0" indent="0" algn="l" rtl="0">
            <a:lnSpc>
              <a:spcPct val="100000"/>
            </a:lnSpc>
            <a:spcBef>
              <a:spcPts val="0"/>
            </a:spcBef>
            <a:spcAft>
              <a:spcPts val="0"/>
            </a:spcAft>
            <a:buSzPts val="1100"/>
            <a:buFont typeface="Arial"/>
            <a:buNone/>
          </a:pPr>
          <a:r>
            <a:rPr lang="en-US" sz="1200" b="1">
              <a:solidFill>
                <a:schemeClr val="dk1"/>
              </a:solidFill>
              <a:latin typeface="Arial"/>
              <a:ea typeface="Arial"/>
              <a:cs typeface="Arial"/>
              <a:sym typeface="Arial"/>
            </a:rPr>
            <a:t>Comment agir avec les résultats obtenus?</a:t>
          </a:r>
        </a:p>
        <a:p>
          <a:pPr marL="0" marR="0" lvl="0" indent="0" algn="l" rtl="0">
            <a:lnSpc>
              <a:spcPct val="100000"/>
            </a:lnSpc>
            <a:spcBef>
              <a:spcPts val="0"/>
            </a:spcBef>
            <a:spcAft>
              <a:spcPts val="0"/>
            </a:spcAft>
            <a:buSzPts val="1100"/>
            <a:buFont typeface="Arial"/>
            <a:buNone/>
          </a:pPr>
          <a:r>
            <a:rPr lang="en-US" sz="1100" b="0">
              <a:solidFill>
                <a:schemeClr val="dk1"/>
              </a:solidFill>
              <a:latin typeface="Arial"/>
              <a:ea typeface="Arial"/>
              <a:cs typeface="Arial"/>
              <a:sym typeface="Arial"/>
            </a:rPr>
            <a:t>1. Les</a:t>
          </a:r>
          <a:r>
            <a:rPr lang="en-US" sz="1100" b="0" baseline="0">
              <a:solidFill>
                <a:schemeClr val="dk1"/>
              </a:solidFill>
              <a:latin typeface="Arial"/>
              <a:ea typeface="Arial"/>
              <a:cs typeface="Arial"/>
              <a:sym typeface="Arial"/>
            </a:rPr>
            <a:t> p</a:t>
          </a:r>
          <a:r>
            <a:rPr lang="en-US" sz="1100" b="0">
              <a:solidFill>
                <a:schemeClr val="dk1"/>
              </a:solidFill>
              <a:latin typeface="Arial"/>
              <a:ea typeface="Arial"/>
              <a:cs typeface="Arial"/>
              <a:sym typeface="Arial"/>
            </a:rPr>
            <a:t>roduits qui</a:t>
          </a:r>
          <a:r>
            <a:rPr lang="en-US" sz="1100" b="0" baseline="0">
              <a:solidFill>
                <a:schemeClr val="dk1"/>
              </a:solidFill>
              <a:latin typeface="Arial"/>
              <a:ea typeface="Arial"/>
              <a:cs typeface="Arial"/>
              <a:sym typeface="Arial"/>
            </a:rPr>
            <a:t> ont des</a:t>
          </a:r>
          <a:r>
            <a:rPr lang="en-US" sz="1100" b="0">
              <a:solidFill>
                <a:schemeClr val="dk1"/>
              </a:solidFill>
              <a:latin typeface="Arial"/>
              <a:ea typeface="Arial"/>
              <a:cs typeface="Arial"/>
              <a:sym typeface="Arial"/>
            </a:rPr>
            <a:t> </a:t>
          </a:r>
          <a:r>
            <a:rPr lang="en-US" sz="1100" b="1">
              <a:solidFill>
                <a:schemeClr val="dk1"/>
              </a:solidFill>
              <a:latin typeface="Arial"/>
              <a:ea typeface="Arial"/>
              <a:cs typeface="Arial"/>
              <a:sym typeface="Arial"/>
            </a:rPr>
            <a:t>prix plus bas </a:t>
          </a:r>
          <a:r>
            <a:rPr lang="en-US" sz="1100" b="0">
              <a:solidFill>
                <a:schemeClr val="dk1"/>
              </a:solidFill>
              <a:latin typeface="Arial"/>
              <a:ea typeface="Arial"/>
              <a:cs typeface="Arial"/>
              <a:sym typeface="Arial"/>
            </a:rPr>
            <a:t>dans votre magasin</a:t>
          </a:r>
        </a:p>
        <a:p>
          <a:pPr marL="0" marR="0" lvl="0" indent="0" algn="l" rtl="0">
            <a:lnSpc>
              <a:spcPct val="100000"/>
            </a:lnSpc>
            <a:spcBef>
              <a:spcPts val="0"/>
            </a:spcBef>
            <a:spcAft>
              <a:spcPts val="0"/>
            </a:spcAft>
            <a:buSzPts val="1100"/>
            <a:buFont typeface="Arial"/>
            <a:buNone/>
          </a:pPr>
          <a:r>
            <a:rPr lang="en-US" sz="1100" b="0">
              <a:solidFill>
                <a:schemeClr val="dk1"/>
              </a:solidFill>
              <a:latin typeface="Arial"/>
              <a:ea typeface="Arial"/>
              <a:cs typeface="Arial"/>
              <a:sym typeface="Arial"/>
            </a:rPr>
            <a:t>• Augmenter ses prix (pour être plus qu'à x% moins cher ou à un prix similaire)</a:t>
          </a:r>
        </a:p>
        <a:p>
          <a:pPr marL="0" marR="0" lvl="0" indent="0" algn="l" rtl="0">
            <a:lnSpc>
              <a:spcPct val="100000"/>
            </a:lnSpc>
            <a:spcBef>
              <a:spcPts val="0"/>
            </a:spcBef>
            <a:spcAft>
              <a:spcPts val="0"/>
            </a:spcAft>
            <a:buSzPts val="1100"/>
            <a:buFont typeface="Arial"/>
            <a:buNone/>
          </a:pPr>
          <a:r>
            <a:rPr lang="en-US" sz="1100" b="0">
              <a:solidFill>
                <a:schemeClr val="dk1"/>
              </a:solidFill>
              <a:latin typeface="Arial"/>
              <a:ea typeface="Arial"/>
              <a:cs typeface="Arial"/>
              <a:sym typeface="Arial"/>
            </a:rPr>
            <a:t>• Communiquer dessus</a:t>
          </a:r>
        </a:p>
        <a:p>
          <a:pPr marL="0" marR="0" lvl="0" indent="0" algn="l" rtl="0">
            <a:lnSpc>
              <a:spcPct val="100000"/>
            </a:lnSpc>
            <a:spcBef>
              <a:spcPts val="0"/>
            </a:spcBef>
            <a:spcAft>
              <a:spcPts val="0"/>
            </a:spcAft>
            <a:buSzPts val="1100"/>
            <a:buFont typeface="Arial"/>
            <a:buNone/>
          </a:pPr>
          <a:endParaRPr lang="en-US" sz="1100" b="0">
            <a:solidFill>
              <a:schemeClr val="dk1"/>
            </a:solidFill>
            <a:latin typeface="Arial"/>
            <a:ea typeface="Arial"/>
            <a:cs typeface="Arial"/>
            <a:sym typeface="Arial"/>
          </a:endParaRPr>
        </a:p>
        <a:p>
          <a:pPr marL="0" marR="0" lvl="0" indent="0" algn="l" defTabSz="914400" rtl="0" eaLnBrk="1" fontAlgn="auto" latinLnBrk="0" hangingPunct="1">
            <a:lnSpc>
              <a:spcPct val="100000"/>
            </a:lnSpc>
            <a:spcBef>
              <a:spcPts val="0"/>
            </a:spcBef>
            <a:spcAft>
              <a:spcPts val="0"/>
            </a:spcAft>
            <a:buClrTx/>
            <a:buSzPts val="1100"/>
            <a:buFont typeface="Arial"/>
            <a:buNone/>
            <a:tabLst/>
            <a:defRPr/>
          </a:pPr>
          <a:r>
            <a:rPr lang="en-US" sz="1100" b="0" baseline="0">
              <a:solidFill>
                <a:schemeClr val="dk1"/>
              </a:solidFill>
              <a:latin typeface="Arial"/>
              <a:ea typeface="Arial"/>
              <a:cs typeface="Arial"/>
            </a:rPr>
            <a:t>2. Les produits qui ont des </a:t>
          </a:r>
          <a:r>
            <a:rPr lang="en-US" sz="1100" b="1" baseline="0">
              <a:solidFill>
                <a:schemeClr val="dk1"/>
              </a:solidFill>
              <a:latin typeface="Arial"/>
              <a:ea typeface="Arial"/>
              <a:cs typeface="Arial"/>
            </a:rPr>
            <a:t>prix plus haut </a:t>
          </a:r>
          <a:r>
            <a:rPr lang="en-US" sz="1100" b="0" baseline="0">
              <a:solidFill>
                <a:schemeClr val="dk1"/>
              </a:solidFill>
              <a:latin typeface="Arial"/>
              <a:ea typeface="Arial"/>
              <a:cs typeface="Arial"/>
            </a:rPr>
            <a:t>dans votre magasin</a:t>
          </a:r>
          <a:endParaRPr lang="fr-BE" sz="1100" b="0" baseline="0">
            <a:solidFill>
              <a:schemeClr val="dk1"/>
            </a:solidFill>
            <a:latin typeface="Arial"/>
            <a:ea typeface="Arial"/>
            <a:cs typeface="Arial"/>
          </a:endParaRPr>
        </a:p>
        <a:p>
          <a:pPr marL="0" marR="0" lvl="0" indent="0" algn="l" rtl="0">
            <a:lnSpc>
              <a:spcPct val="100000"/>
            </a:lnSpc>
            <a:spcBef>
              <a:spcPts val="0"/>
            </a:spcBef>
            <a:spcAft>
              <a:spcPts val="0"/>
            </a:spcAft>
            <a:buSzPts val="1100"/>
            <a:buFont typeface="Arial"/>
            <a:buNone/>
          </a:pPr>
          <a:r>
            <a:rPr lang="en-US" sz="1100" b="0">
              <a:solidFill>
                <a:schemeClr val="dk1"/>
              </a:solidFill>
              <a:latin typeface="Arial"/>
              <a:ea typeface="Arial"/>
              <a:cs typeface="Arial"/>
              <a:sym typeface="Arial"/>
            </a:rPr>
            <a:t>• Baisser son prix et compenser par une ou des augmentations sur d'autres produits (vase communicant)</a:t>
          </a:r>
        </a:p>
        <a:p>
          <a:pPr marL="0" marR="0" lvl="0" indent="0" algn="l" rtl="0">
            <a:lnSpc>
              <a:spcPct val="100000"/>
            </a:lnSpc>
            <a:spcBef>
              <a:spcPts val="0"/>
            </a:spcBef>
            <a:spcAft>
              <a:spcPts val="0"/>
            </a:spcAft>
            <a:buSzPts val="1100"/>
            <a:buFont typeface="Arial"/>
            <a:buNone/>
          </a:pPr>
          <a:r>
            <a:rPr lang="en-US" sz="1100" b="0">
              <a:solidFill>
                <a:schemeClr val="dk1"/>
              </a:solidFill>
              <a:latin typeface="Arial"/>
              <a:ea typeface="Arial"/>
              <a:cs typeface="Arial"/>
              <a:sym typeface="Arial"/>
            </a:rPr>
            <a:t>• Discuter avec le fournisseur</a:t>
          </a:r>
        </a:p>
        <a:p>
          <a:pPr marL="0" marR="0" lvl="0" indent="0" algn="l" rtl="0">
            <a:lnSpc>
              <a:spcPct val="100000"/>
            </a:lnSpc>
            <a:spcBef>
              <a:spcPts val="0"/>
            </a:spcBef>
            <a:spcAft>
              <a:spcPts val="0"/>
            </a:spcAft>
            <a:buSzPts val="1100"/>
            <a:buFont typeface="Arial"/>
            <a:buNone/>
          </a:pPr>
          <a:r>
            <a:rPr lang="en-US" sz="1100" b="0">
              <a:solidFill>
                <a:schemeClr val="dk1"/>
              </a:solidFill>
              <a:latin typeface="Arial"/>
              <a:ea typeface="Arial"/>
              <a:cs typeface="Arial"/>
              <a:sym typeface="Arial"/>
            </a:rPr>
            <a:t>• Changer de fournisseur</a:t>
          </a:r>
        </a:p>
        <a:p>
          <a:pPr marL="0" marR="0" lvl="0" indent="0" algn="l" rtl="0">
            <a:lnSpc>
              <a:spcPct val="100000"/>
            </a:lnSpc>
            <a:spcBef>
              <a:spcPts val="0"/>
            </a:spcBef>
            <a:spcAft>
              <a:spcPts val="0"/>
            </a:spcAft>
            <a:buSzPts val="1100"/>
            <a:buFont typeface="Arial"/>
            <a:buNone/>
          </a:pPr>
          <a:r>
            <a:rPr lang="en-US" sz="1100" b="0">
              <a:solidFill>
                <a:schemeClr val="dk1"/>
              </a:solidFill>
              <a:latin typeface="Arial"/>
              <a:ea typeface="Arial"/>
              <a:cs typeface="Arial"/>
              <a:sym typeface="Arial"/>
            </a:rPr>
            <a:t>• Arrêter ce produit ou le substituer (en cohérence avec l'assortiment)</a:t>
          </a:r>
        </a:p>
        <a:p>
          <a:pPr marL="0" marR="0" lvl="0" indent="0" algn="l" rtl="0">
            <a:lnSpc>
              <a:spcPct val="100000"/>
            </a:lnSpc>
            <a:spcBef>
              <a:spcPts val="0"/>
            </a:spcBef>
            <a:spcAft>
              <a:spcPts val="0"/>
            </a:spcAft>
            <a:buSzPts val="1100"/>
            <a:buFont typeface="Arial"/>
            <a:buNone/>
          </a:pPr>
          <a:r>
            <a:rPr lang="en-US" sz="1100" b="0">
              <a:solidFill>
                <a:schemeClr val="dk1"/>
              </a:solidFill>
              <a:latin typeface="Arial"/>
              <a:ea typeface="Arial"/>
              <a:cs typeface="Arial"/>
              <a:sym typeface="Arial"/>
            </a:rPr>
            <a:t>• Savoir expliquer les raisons qui expliquent cette différence (qualité, origine, artisanat...) et communiquer dessus</a:t>
          </a: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640625" defaultRowHeight="15" customHeight="1" x14ac:dyDescent="0.3"/>
  <cols>
    <col min="1" max="1" width="16.33203125" customWidth="1"/>
    <col min="2" max="2" width="62.77734375" customWidth="1"/>
    <col min="3" max="3" width="8.6640625" customWidth="1"/>
    <col min="4" max="4" width="13.44140625" customWidth="1"/>
    <col min="5" max="5" width="10.44140625" customWidth="1"/>
    <col min="6" max="6" width="11.77734375" customWidth="1"/>
    <col min="7" max="17" width="11.44140625" customWidth="1"/>
    <col min="18" max="26" width="10.6640625" customWidth="1"/>
  </cols>
  <sheetData>
    <row r="1" spans="1:26" x14ac:dyDescent="0.3">
      <c r="A1" s="1" t="s">
        <v>0</v>
      </c>
      <c r="B1" s="2"/>
      <c r="C1" s="2"/>
      <c r="D1" s="2"/>
      <c r="E1" s="2"/>
      <c r="F1" s="2"/>
      <c r="G1" s="2"/>
      <c r="H1" s="2"/>
      <c r="I1" s="2"/>
      <c r="J1" s="2"/>
      <c r="K1" s="2"/>
      <c r="L1" s="2"/>
      <c r="M1" s="2"/>
      <c r="N1" s="2"/>
      <c r="O1" s="2"/>
      <c r="P1" s="2"/>
      <c r="Q1" s="2"/>
      <c r="R1" s="2"/>
      <c r="S1" s="2"/>
      <c r="T1" s="2"/>
      <c r="U1" s="2"/>
      <c r="V1" s="2"/>
      <c r="W1" s="2"/>
      <c r="X1" s="2"/>
      <c r="Y1" s="2"/>
      <c r="Z1" s="2"/>
    </row>
    <row r="2" spans="1:26" x14ac:dyDescent="0.3">
      <c r="A2" s="3" t="s">
        <v>1</v>
      </c>
      <c r="B2" s="3" t="s">
        <v>2</v>
      </c>
      <c r="C2" s="3" t="s">
        <v>3</v>
      </c>
      <c r="D2" s="3" t="s">
        <v>4</v>
      </c>
      <c r="E2" s="3" t="s">
        <v>5</v>
      </c>
      <c r="F2" s="3" t="s">
        <v>6</v>
      </c>
      <c r="G2" s="3" t="s">
        <v>7</v>
      </c>
      <c r="H2" s="3" t="s">
        <v>8</v>
      </c>
      <c r="I2" s="3" t="s">
        <v>9</v>
      </c>
      <c r="J2" s="3" t="s">
        <v>10</v>
      </c>
      <c r="K2" s="4" t="s">
        <v>11</v>
      </c>
      <c r="L2" s="3" t="s">
        <v>12</v>
      </c>
      <c r="M2" s="3" t="s">
        <v>13</v>
      </c>
      <c r="N2" s="3" t="s">
        <v>14</v>
      </c>
      <c r="O2" s="3" t="s">
        <v>15</v>
      </c>
      <c r="P2" s="5"/>
      <c r="Q2" s="5"/>
      <c r="R2" s="5"/>
      <c r="S2" s="5"/>
      <c r="T2" s="5"/>
      <c r="U2" s="5"/>
      <c r="V2" s="5"/>
      <c r="W2" s="5"/>
      <c r="X2" s="5"/>
      <c r="Y2" s="5"/>
      <c r="Z2" s="5"/>
    </row>
    <row r="3" spans="1:26" x14ac:dyDescent="0.3">
      <c r="A3" s="6" t="s">
        <v>16</v>
      </c>
      <c r="B3" s="6"/>
      <c r="C3" s="6"/>
      <c r="D3" s="6" t="s">
        <v>17</v>
      </c>
      <c r="E3" s="6" t="s">
        <v>18</v>
      </c>
      <c r="F3" s="6" t="s">
        <v>19</v>
      </c>
      <c r="G3" s="6" t="s">
        <v>20</v>
      </c>
      <c r="H3" s="6" t="s">
        <v>21</v>
      </c>
      <c r="I3" s="6" t="s">
        <v>21</v>
      </c>
      <c r="J3" s="6" t="s">
        <v>21</v>
      </c>
      <c r="K3" s="6"/>
      <c r="L3" s="6"/>
      <c r="M3" s="6"/>
      <c r="N3" s="6"/>
      <c r="O3" s="6"/>
      <c r="P3" s="6"/>
      <c r="Q3" s="6"/>
      <c r="R3" s="6"/>
      <c r="S3" s="6"/>
      <c r="T3" s="6"/>
      <c r="U3" s="6"/>
      <c r="V3" s="6"/>
      <c r="W3" s="6"/>
      <c r="X3" s="6"/>
      <c r="Y3" s="6"/>
      <c r="Z3" s="6"/>
    </row>
    <row r="4" spans="1:26" x14ac:dyDescent="0.3">
      <c r="A4" s="7" t="s">
        <v>22</v>
      </c>
      <c r="B4" s="7"/>
      <c r="C4" s="7"/>
      <c r="D4" s="7"/>
      <c r="E4" s="7"/>
      <c r="F4" s="7"/>
      <c r="G4" s="7"/>
      <c r="H4" s="7"/>
      <c r="I4" s="7"/>
      <c r="J4" s="7"/>
      <c r="K4" s="7"/>
      <c r="L4" s="7"/>
      <c r="M4" s="7"/>
      <c r="N4" s="7"/>
      <c r="O4" s="7"/>
      <c r="P4" s="2"/>
      <c r="Q4" s="2"/>
      <c r="R4" s="2"/>
      <c r="S4" s="2"/>
      <c r="T4" s="2"/>
      <c r="U4" s="2"/>
      <c r="V4" s="2"/>
      <c r="W4" s="2"/>
      <c r="X4" s="2"/>
      <c r="Y4" s="2"/>
      <c r="Z4" s="2"/>
    </row>
    <row r="5" spans="1:26" x14ac:dyDescent="0.3">
      <c r="A5" s="8" t="s">
        <v>23</v>
      </c>
      <c r="B5" s="2" t="s">
        <v>24</v>
      </c>
      <c r="C5" s="9" t="s">
        <v>25</v>
      </c>
      <c r="D5" s="10">
        <v>2.5</v>
      </c>
      <c r="E5" s="10">
        <v>2.3199999999999998</v>
      </c>
      <c r="F5" s="10">
        <v>2.2000000000000002</v>
      </c>
      <c r="G5" s="11">
        <v>2.2000000000000002</v>
      </c>
      <c r="H5" s="12"/>
      <c r="I5" s="12"/>
      <c r="J5" s="12"/>
      <c r="K5" s="13">
        <f t="shared" ref="K5:K20" si="0">AVERAGE(D5:J5)</f>
        <v>2.3050000000000002</v>
      </c>
      <c r="L5" s="13">
        <f t="shared" ref="L5:L20" si="1">MIN(D5:J5)</f>
        <v>2.2000000000000002</v>
      </c>
      <c r="M5" s="13">
        <f t="shared" ref="M5:M20" si="2">MAX(D5:J5)</f>
        <v>2.5</v>
      </c>
      <c r="N5" s="12"/>
      <c r="O5" s="14">
        <f t="shared" ref="O5:O20" si="3">N5/K5-1</f>
        <v>-1</v>
      </c>
      <c r="P5" s="2"/>
      <c r="Q5" s="12" t="s">
        <v>26</v>
      </c>
      <c r="R5" s="2"/>
      <c r="S5" s="2"/>
      <c r="T5" s="2"/>
      <c r="U5" s="2"/>
      <c r="V5" s="2"/>
      <c r="W5" s="2"/>
      <c r="X5" s="2"/>
      <c r="Y5" s="2"/>
      <c r="Z5" s="2"/>
    </row>
    <row r="6" spans="1:26" x14ac:dyDescent="0.3">
      <c r="A6" s="8" t="s">
        <v>27</v>
      </c>
      <c r="B6" s="15" t="s">
        <v>28</v>
      </c>
      <c r="C6" s="9" t="s">
        <v>25</v>
      </c>
      <c r="D6" s="10">
        <v>4.34</v>
      </c>
      <c r="E6" s="10">
        <v>5.4</v>
      </c>
      <c r="F6" s="10">
        <v>2.79</v>
      </c>
      <c r="G6" s="11">
        <v>3.99</v>
      </c>
      <c r="H6" s="12"/>
      <c r="I6" s="12"/>
      <c r="J6" s="12"/>
      <c r="K6" s="13">
        <f t="shared" si="0"/>
        <v>4.1300000000000008</v>
      </c>
      <c r="L6" s="13">
        <f t="shared" si="1"/>
        <v>2.79</v>
      </c>
      <c r="M6" s="13">
        <f t="shared" si="2"/>
        <v>5.4</v>
      </c>
      <c r="N6" s="12"/>
      <c r="O6" s="14">
        <f t="shared" si="3"/>
        <v>-1</v>
      </c>
      <c r="P6" s="2"/>
      <c r="Q6" s="2"/>
      <c r="R6" s="2"/>
      <c r="S6" s="2"/>
      <c r="T6" s="2"/>
      <c r="U6" s="2"/>
      <c r="V6" s="2"/>
      <c r="W6" s="2"/>
      <c r="X6" s="2"/>
      <c r="Y6" s="2"/>
      <c r="Z6" s="2"/>
    </row>
    <row r="7" spans="1:26" x14ac:dyDescent="0.3">
      <c r="A7" s="8" t="s">
        <v>29</v>
      </c>
      <c r="B7" s="15" t="s">
        <v>30</v>
      </c>
      <c r="C7" s="9" t="s">
        <v>25</v>
      </c>
      <c r="D7" s="10">
        <v>5.98</v>
      </c>
      <c r="E7" s="10" t="s">
        <v>31</v>
      </c>
      <c r="F7" s="10">
        <v>3.99</v>
      </c>
      <c r="G7" s="11">
        <v>4.7</v>
      </c>
      <c r="H7" s="12"/>
      <c r="I7" s="12"/>
      <c r="J7" s="12"/>
      <c r="K7" s="13">
        <f t="shared" si="0"/>
        <v>4.8900000000000006</v>
      </c>
      <c r="L7" s="13">
        <f t="shared" si="1"/>
        <v>3.99</v>
      </c>
      <c r="M7" s="13">
        <f t="shared" si="2"/>
        <v>5.98</v>
      </c>
      <c r="N7" s="12"/>
      <c r="O7" s="14">
        <f t="shared" si="3"/>
        <v>-1</v>
      </c>
      <c r="P7" s="2"/>
      <c r="Q7" s="2"/>
      <c r="R7" s="2"/>
      <c r="S7" s="2"/>
      <c r="T7" s="2"/>
      <c r="U7" s="2"/>
      <c r="V7" s="2"/>
      <c r="W7" s="2"/>
      <c r="X7" s="2"/>
      <c r="Y7" s="2"/>
      <c r="Z7" s="2"/>
    </row>
    <row r="8" spans="1:26" x14ac:dyDescent="0.3">
      <c r="A8" s="8" t="s">
        <v>32</v>
      </c>
      <c r="B8" s="15"/>
      <c r="C8" s="9" t="s">
        <v>25</v>
      </c>
      <c r="D8" s="10">
        <v>2.5299999999999998</v>
      </c>
      <c r="E8" s="10">
        <v>2.5299999999999998</v>
      </c>
      <c r="F8" s="10">
        <v>2.25</v>
      </c>
      <c r="G8" s="11">
        <v>2.99</v>
      </c>
      <c r="H8" s="12"/>
      <c r="I8" s="12"/>
      <c r="J8" s="12"/>
      <c r="K8" s="13">
        <f t="shared" si="0"/>
        <v>2.5750000000000002</v>
      </c>
      <c r="L8" s="13">
        <f t="shared" si="1"/>
        <v>2.25</v>
      </c>
      <c r="M8" s="13">
        <f t="shared" si="2"/>
        <v>2.99</v>
      </c>
      <c r="N8" s="12"/>
      <c r="O8" s="14">
        <f t="shared" si="3"/>
        <v>-1</v>
      </c>
      <c r="P8" s="2"/>
      <c r="Q8" s="2"/>
      <c r="R8" s="2"/>
      <c r="S8" s="2"/>
      <c r="T8" s="2"/>
      <c r="U8" s="2"/>
      <c r="V8" s="2"/>
      <c r="W8" s="2"/>
      <c r="X8" s="2"/>
      <c r="Y8" s="2"/>
      <c r="Z8" s="2"/>
    </row>
    <row r="9" spans="1:26" x14ac:dyDescent="0.3">
      <c r="A9" s="8" t="s">
        <v>33</v>
      </c>
      <c r="B9" s="8" t="s">
        <v>34</v>
      </c>
      <c r="C9" s="9" t="s">
        <v>25</v>
      </c>
      <c r="D9" s="10">
        <v>3.99</v>
      </c>
      <c r="E9" s="10">
        <v>3.69</v>
      </c>
      <c r="F9" s="10" t="s">
        <v>31</v>
      </c>
      <c r="G9" s="11">
        <v>4.2</v>
      </c>
      <c r="H9" s="12"/>
      <c r="I9" s="12"/>
      <c r="J9" s="12"/>
      <c r="K9" s="13">
        <f t="shared" si="0"/>
        <v>3.9599999999999995</v>
      </c>
      <c r="L9" s="13">
        <f t="shared" si="1"/>
        <v>3.69</v>
      </c>
      <c r="M9" s="13">
        <f t="shared" si="2"/>
        <v>4.2</v>
      </c>
      <c r="N9" s="12"/>
      <c r="O9" s="14">
        <f t="shared" si="3"/>
        <v>-1</v>
      </c>
      <c r="P9" s="2"/>
      <c r="Q9" s="2"/>
      <c r="R9" s="2"/>
      <c r="S9" s="2"/>
      <c r="T9" s="2"/>
      <c r="U9" s="2"/>
      <c r="V9" s="2"/>
      <c r="W9" s="2"/>
      <c r="X9" s="2"/>
      <c r="Y9" s="2"/>
      <c r="Z9" s="2"/>
    </row>
    <row r="10" spans="1:26" x14ac:dyDescent="0.3">
      <c r="A10" s="8" t="s">
        <v>35</v>
      </c>
      <c r="B10" s="8" t="s">
        <v>36</v>
      </c>
      <c r="C10" s="16" t="s">
        <v>37</v>
      </c>
      <c r="D10" s="10">
        <v>0.92</v>
      </c>
      <c r="E10" s="10">
        <v>0.99</v>
      </c>
      <c r="F10" s="10">
        <v>0.85</v>
      </c>
      <c r="G10" s="11">
        <v>0.55000000000000004</v>
      </c>
      <c r="H10" s="12"/>
      <c r="I10" s="12"/>
      <c r="J10" s="12"/>
      <c r="K10" s="13">
        <f t="shared" si="0"/>
        <v>0.82750000000000012</v>
      </c>
      <c r="L10" s="13">
        <f t="shared" si="1"/>
        <v>0.55000000000000004</v>
      </c>
      <c r="M10" s="13">
        <f t="shared" si="2"/>
        <v>0.99</v>
      </c>
      <c r="N10" s="12"/>
      <c r="O10" s="14">
        <f t="shared" si="3"/>
        <v>-1</v>
      </c>
      <c r="P10" s="2"/>
      <c r="Q10" s="2"/>
      <c r="R10" s="2"/>
      <c r="S10" s="2"/>
      <c r="T10" s="2"/>
      <c r="U10" s="2"/>
      <c r="V10" s="2"/>
      <c r="W10" s="2"/>
      <c r="X10" s="2"/>
      <c r="Y10" s="2"/>
      <c r="Z10" s="2"/>
    </row>
    <row r="11" spans="1:26" x14ac:dyDescent="0.3">
      <c r="A11" s="8" t="s">
        <v>38</v>
      </c>
      <c r="B11" s="8" t="s">
        <v>39</v>
      </c>
      <c r="C11" s="9" t="s">
        <v>25</v>
      </c>
      <c r="D11" s="10">
        <v>4.58</v>
      </c>
      <c r="E11" s="10">
        <v>4.58</v>
      </c>
      <c r="F11" s="10">
        <v>3.58</v>
      </c>
      <c r="G11" s="11">
        <v>4.8</v>
      </c>
      <c r="H11" s="12"/>
      <c r="I11" s="12"/>
      <c r="J11" s="12"/>
      <c r="K11" s="13">
        <f t="shared" si="0"/>
        <v>4.3849999999999998</v>
      </c>
      <c r="L11" s="13">
        <f t="shared" si="1"/>
        <v>3.58</v>
      </c>
      <c r="M11" s="13">
        <f t="shared" si="2"/>
        <v>4.8</v>
      </c>
      <c r="N11" s="12"/>
      <c r="O11" s="14">
        <f t="shared" si="3"/>
        <v>-1</v>
      </c>
      <c r="P11" s="2"/>
      <c r="Q11" s="2"/>
      <c r="R11" s="2"/>
      <c r="S11" s="2"/>
      <c r="T11" s="2"/>
      <c r="U11" s="2"/>
      <c r="V11" s="2"/>
      <c r="W11" s="2"/>
      <c r="X11" s="2"/>
      <c r="Y11" s="2"/>
      <c r="Z11" s="2"/>
    </row>
    <row r="12" spans="1:26" x14ac:dyDescent="0.3">
      <c r="A12" s="8" t="s">
        <v>40</v>
      </c>
      <c r="B12" s="2" t="s">
        <v>41</v>
      </c>
      <c r="C12" s="9" t="s">
        <v>25</v>
      </c>
      <c r="D12" s="10">
        <v>2.29</v>
      </c>
      <c r="E12" s="10">
        <v>1.98</v>
      </c>
      <c r="F12" s="10">
        <v>1.98</v>
      </c>
      <c r="G12" s="11">
        <v>1.65</v>
      </c>
      <c r="H12" s="12"/>
      <c r="I12" s="12"/>
      <c r="J12" s="12"/>
      <c r="K12" s="13">
        <f t="shared" si="0"/>
        <v>1.9750000000000001</v>
      </c>
      <c r="L12" s="13">
        <f t="shared" si="1"/>
        <v>1.65</v>
      </c>
      <c r="M12" s="13">
        <f t="shared" si="2"/>
        <v>2.29</v>
      </c>
      <c r="N12" s="12"/>
      <c r="O12" s="14">
        <f t="shared" si="3"/>
        <v>-1</v>
      </c>
      <c r="P12" s="2"/>
      <c r="Q12" s="2"/>
      <c r="R12" s="2"/>
      <c r="S12" s="2"/>
      <c r="T12" s="2"/>
      <c r="U12" s="2"/>
      <c r="V12" s="2"/>
      <c r="W12" s="2"/>
      <c r="X12" s="2"/>
      <c r="Y12" s="2"/>
      <c r="Z12" s="2"/>
    </row>
    <row r="13" spans="1:26" x14ac:dyDescent="0.3">
      <c r="A13" s="8" t="s">
        <v>42</v>
      </c>
      <c r="B13" s="15" t="s">
        <v>43</v>
      </c>
      <c r="C13" s="9" t="s">
        <v>25</v>
      </c>
      <c r="D13" s="10" t="s">
        <v>44</v>
      </c>
      <c r="E13" s="10">
        <v>5.53</v>
      </c>
      <c r="F13" s="10">
        <v>4.99</v>
      </c>
      <c r="G13" s="11" t="s">
        <v>31</v>
      </c>
      <c r="H13" s="12"/>
      <c r="I13" s="12"/>
      <c r="J13" s="12"/>
      <c r="K13" s="13">
        <f t="shared" si="0"/>
        <v>5.26</v>
      </c>
      <c r="L13" s="13">
        <f t="shared" si="1"/>
        <v>4.99</v>
      </c>
      <c r="M13" s="13">
        <f t="shared" si="2"/>
        <v>5.53</v>
      </c>
      <c r="N13" s="12"/>
      <c r="O13" s="14">
        <f t="shared" si="3"/>
        <v>-1</v>
      </c>
      <c r="P13" s="2"/>
      <c r="Q13" s="2"/>
      <c r="R13" s="2"/>
      <c r="S13" s="2"/>
      <c r="T13" s="2"/>
      <c r="U13" s="2"/>
      <c r="V13" s="2"/>
      <c r="W13" s="2"/>
      <c r="X13" s="2"/>
      <c r="Y13" s="2"/>
      <c r="Z13" s="2"/>
    </row>
    <row r="14" spans="1:26" x14ac:dyDescent="0.3">
      <c r="A14" s="8" t="s">
        <v>45</v>
      </c>
      <c r="B14" s="2" t="s">
        <v>46</v>
      </c>
      <c r="C14" s="9" t="s">
        <v>25</v>
      </c>
      <c r="D14" s="10">
        <v>5.16</v>
      </c>
      <c r="E14" s="10">
        <v>4.58</v>
      </c>
      <c r="F14" s="10">
        <v>3.38</v>
      </c>
      <c r="G14" s="11">
        <v>7.6</v>
      </c>
      <c r="H14" s="12"/>
      <c r="I14" s="17"/>
      <c r="J14" s="12"/>
      <c r="K14" s="13">
        <f t="shared" si="0"/>
        <v>5.18</v>
      </c>
      <c r="L14" s="13">
        <f t="shared" si="1"/>
        <v>3.38</v>
      </c>
      <c r="M14" s="13">
        <f t="shared" si="2"/>
        <v>7.6</v>
      </c>
      <c r="N14" s="12"/>
      <c r="O14" s="14">
        <f t="shared" si="3"/>
        <v>-1</v>
      </c>
      <c r="P14" s="2"/>
      <c r="Q14" s="2"/>
      <c r="R14" s="2"/>
      <c r="S14" s="2"/>
      <c r="T14" s="2"/>
      <c r="U14" s="2"/>
      <c r="V14" s="2"/>
      <c r="W14" s="2"/>
      <c r="X14" s="2"/>
      <c r="Y14" s="2"/>
      <c r="Z14" s="2"/>
    </row>
    <row r="15" spans="1:26" x14ac:dyDescent="0.3">
      <c r="A15" s="15" t="s">
        <v>47</v>
      </c>
      <c r="B15" s="15" t="s">
        <v>48</v>
      </c>
      <c r="C15" s="18" t="s">
        <v>25</v>
      </c>
      <c r="D15" s="10">
        <v>2.29</v>
      </c>
      <c r="E15" s="10">
        <v>2.52</v>
      </c>
      <c r="F15" s="10">
        <v>1.98</v>
      </c>
      <c r="G15" s="11">
        <v>1.99</v>
      </c>
      <c r="H15" s="12"/>
      <c r="I15" s="17"/>
      <c r="J15" s="12"/>
      <c r="K15" s="13">
        <f t="shared" si="0"/>
        <v>2.1950000000000003</v>
      </c>
      <c r="L15" s="13">
        <f t="shared" si="1"/>
        <v>1.98</v>
      </c>
      <c r="M15" s="13">
        <f t="shared" si="2"/>
        <v>2.52</v>
      </c>
      <c r="N15" s="12"/>
      <c r="O15" s="14">
        <f t="shared" si="3"/>
        <v>-1</v>
      </c>
      <c r="P15" s="2"/>
      <c r="Q15" s="2"/>
      <c r="R15" s="2"/>
      <c r="S15" s="2"/>
      <c r="T15" s="2"/>
      <c r="U15" s="2"/>
      <c r="V15" s="2"/>
      <c r="W15" s="2"/>
      <c r="X15" s="2"/>
      <c r="Y15" s="2"/>
      <c r="Z15" s="2"/>
    </row>
    <row r="16" spans="1:26" x14ac:dyDescent="0.3">
      <c r="A16" s="15" t="s">
        <v>49</v>
      </c>
      <c r="B16" s="15" t="s">
        <v>50</v>
      </c>
      <c r="C16" s="18" t="s">
        <v>25</v>
      </c>
      <c r="D16" s="10">
        <v>4.49</v>
      </c>
      <c r="E16" s="10">
        <v>4.3899999999999997</v>
      </c>
      <c r="F16" s="10">
        <v>3.79</v>
      </c>
      <c r="G16" s="11">
        <v>4.8</v>
      </c>
      <c r="H16" s="12"/>
      <c r="I16" s="12"/>
      <c r="J16" s="12"/>
      <c r="K16" s="13">
        <f t="shared" si="0"/>
        <v>4.3674999999999997</v>
      </c>
      <c r="L16" s="13">
        <f t="shared" si="1"/>
        <v>3.79</v>
      </c>
      <c r="M16" s="13">
        <f t="shared" si="2"/>
        <v>4.8</v>
      </c>
      <c r="N16" s="12"/>
      <c r="O16" s="14">
        <f t="shared" si="3"/>
        <v>-1</v>
      </c>
      <c r="P16" s="2"/>
      <c r="Q16" s="2"/>
      <c r="R16" s="2"/>
      <c r="S16" s="2"/>
      <c r="T16" s="2"/>
      <c r="U16" s="2"/>
      <c r="V16" s="2"/>
      <c r="W16" s="2"/>
      <c r="X16" s="2"/>
      <c r="Y16" s="2"/>
      <c r="Z16" s="2"/>
    </row>
    <row r="17" spans="1:26" x14ac:dyDescent="0.3">
      <c r="A17" s="19" t="s">
        <v>51</v>
      </c>
      <c r="B17" s="15"/>
      <c r="C17" s="18" t="s">
        <v>25</v>
      </c>
      <c r="D17" s="10">
        <v>6.98</v>
      </c>
      <c r="E17" s="10">
        <v>5.98</v>
      </c>
      <c r="F17" s="10">
        <v>5.98</v>
      </c>
      <c r="G17" s="11">
        <v>7.9</v>
      </c>
      <c r="H17" s="12"/>
      <c r="I17" s="12"/>
      <c r="J17" s="12"/>
      <c r="K17" s="13">
        <f t="shared" si="0"/>
        <v>6.7100000000000009</v>
      </c>
      <c r="L17" s="13">
        <f t="shared" si="1"/>
        <v>5.98</v>
      </c>
      <c r="M17" s="13">
        <f t="shared" si="2"/>
        <v>7.9</v>
      </c>
      <c r="N17" s="12"/>
      <c r="O17" s="14">
        <f t="shared" si="3"/>
        <v>-1</v>
      </c>
      <c r="P17" s="2"/>
      <c r="Q17" s="2"/>
      <c r="R17" s="2"/>
      <c r="S17" s="2"/>
      <c r="T17" s="2"/>
      <c r="U17" s="2"/>
      <c r="V17" s="2"/>
      <c r="W17" s="2"/>
      <c r="X17" s="2"/>
      <c r="Y17" s="2"/>
      <c r="Z17" s="2"/>
    </row>
    <row r="18" spans="1:26" x14ac:dyDescent="0.3">
      <c r="A18" s="19" t="s">
        <v>52</v>
      </c>
      <c r="B18" s="15"/>
      <c r="C18" s="16" t="s">
        <v>53</v>
      </c>
      <c r="D18" s="10">
        <v>4.3899999999999997</v>
      </c>
      <c r="E18" s="10"/>
      <c r="F18" s="10">
        <v>3.79</v>
      </c>
      <c r="G18" s="11">
        <v>4.25</v>
      </c>
      <c r="H18" s="12"/>
      <c r="I18" s="12"/>
      <c r="J18" s="12"/>
      <c r="K18" s="13">
        <f t="shared" si="0"/>
        <v>4.1433333333333335</v>
      </c>
      <c r="L18" s="13">
        <f t="shared" si="1"/>
        <v>3.79</v>
      </c>
      <c r="M18" s="13">
        <f t="shared" si="2"/>
        <v>4.3899999999999997</v>
      </c>
      <c r="N18" s="12"/>
      <c r="O18" s="14">
        <f t="shared" si="3"/>
        <v>-1</v>
      </c>
      <c r="P18" s="2"/>
      <c r="Q18" s="2"/>
      <c r="R18" s="2"/>
      <c r="S18" s="2"/>
      <c r="T18" s="2"/>
      <c r="U18" s="2"/>
      <c r="V18" s="2"/>
      <c r="W18" s="2"/>
      <c r="X18" s="2"/>
      <c r="Y18" s="2"/>
      <c r="Z18" s="2"/>
    </row>
    <row r="19" spans="1:26" x14ac:dyDescent="0.3">
      <c r="A19" s="19" t="s">
        <v>54</v>
      </c>
      <c r="B19" s="15" t="s">
        <v>55</v>
      </c>
      <c r="C19" s="18" t="s">
        <v>25</v>
      </c>
      <c r="D19" s="10">
        <v>7.96</v>
      </c>
      <c r="E19" s="10">
        <v>7.96</v>
      </c>
      <c r="F19" s="10">
        <v>7.56</v>
      </c>
      <c r="G19" s="11">
        <v>10.76</v>
      </c>
      <c r="H19" s="12"/>
      <c r="I19" s="12"/>
      <c r="J19" s="12"/>
      <c r="K19" s="13">
        <f t="shared" si="0"/>
        <v>8.56</v>
      </c>
      <c r="L19" s="13">
        <f t="shared" si="1"/>
        <v>7.56</v>
      </c>
      <c r="M19" s="13">
        <f t="shared" si="2"/>
        <v>10.76</v>
      </c>
      <c r="N19" s="12"/>
      <c r="O19" s="14">
        <f t="shared" si="3"/>
        <v>-1</v>
      </c>
      <c r="P19" s="2"/>
      <c r="Q19" s="2"/>
      <c r="R19" s="2"/>
      <c r="S19" s="2"/>
      <c r="T19" s="2"/>
      <c r="U19" s="2"/>
      <c r="V19" s="2"/>
      <c r="W19" s="2"/>
      <c r="X19" s="2"/>
      <c r="Y19" s="2"/>
      <c r="Z19" s="2"/>
    </row>
    <row r="20" spans="1:26" x14ac:dyDescent="0.3">
      <c r="A20" s="19" t="s">
        <v>56</v>
      </c>
      <c r="B20" s="15" t="s">
        <v>57</v>
      </c>
      <c r="C20" s="18" t="s">
        <v>25</v>
      </c>
      <c r="D20" s="10">
        <v>9.06</v>
      </c>
      <c r="E20" s="10">
        <v>6.99</v>
      </c>
      <c r="F20" s="10">
        <v>9.06</v>
      </c>
      <c r="G20" s="11"/>
      <c r="H20" s="12"/>
      <c r="I20" s="12"/>
      <c r="J20" s="12"/>
      <c r="K20" s="13">
        <f t="shared" si="0"/>
        <v>8.3699999999999992</v>
      </c>
      <c r="L20" s="13">
        <f t="shared" si="1"/>
        <v>6.99</v>
      </c>
      <c r="M20" s="13">
        <f t="shared" si="2"/>
        <v>9.06</v>
      </c>
      <c r="N20" s="12"/>
      <c r="O20" s="14">
        <f t="shared" si="3"/>
        <v>-1</v>
      </c>
      <c r="P20" s="2"/>
      <c r="Q20" s="2"/>
      <c r="R20" s="2"/>
      <c r="S20" s="2"/>
      <c r="T20" s="2"/>
      <c r="U20" s="2"/>
      <c r="V20" s="2"/>
      <c r="W20" s="2"/>
      <c r="X20" s="2"/>
      <c r="Y20" s="2"/>
      <c r="Z20" s="2"/>
    </row>
    <row r="21" spans="1:26" x14ac:dyDescent="0.3">
      <c r="A21" s="20" t="s">
        <v>58</v>
      </c>
      <c r="B21" s="20"/>
      <c r="C21" s="20"/>
      <c r="D21" s="21"/>
      <c r="E21" s="21"/>
      <c r="F21" s="21"/>
      <c r="G21" s="21"/>
      <c r="H21" s="20"/>
      <c r="I21" s="20"/>
      <c r="J21" s="20"/>
      <c r="K21" s="22"/>
      <c r="L21" s="22"/>
      <c r="M21" s="22"/>
      <c r="N21" s="20"/>
      <c r="O21" s="23"/>
      <c r="P21" s="20"/>
      <c r="Q21" s="20"/>
      <c r="R21" s="20"/>
      <c r="S21" s="20"/>
      <c r="T21" s="20"/>
      <c r="U21" s="20"/>
      <c r="V21" s="20"/>
      <c r="W21" s="20"/>
      <c r="X21" s="20"/>
      <c r="Y21" s="20"/>
      <c r="Z21" s="20"/>
    </row>
    <row r="22" spans="1:26" x14ac:dyDescent="0.3">
      <c r="A22" s="8" t="s">
        <v>59</v>
      </c>
      <c r="B22" s="15" t="s">
        <v>60</v>
      </c>
      <c r="C22" s="9" t="s">
        <v>25</v>
      </c>
      <c r="D22" s="10">
        <v>12.69</v>
      </c>
      <c r="E22" s="10">
        <v>12.65</v>
      </c>
      <c r="F22" s="10">
        <v>12.69</v>
      </c>
      <c r="G22" s="10">
        <f>18.95/1.4</f>
        <v>13.535714285714286</v>
      </c>
      <c r="H22" s="12"/>
      <c r="I22" s="12"/>
      <c r="J22" s="12"/>
      <c r="K22" s="13">
        <f t="shared" ref="K22:K24" si="4">AVERAGE(D22:J22)</f>
        <v>12.891428571428571</v>
      </c>
      <c r="L22" s="13">
        <f t="shared" ref="L22:L24" si="5">MIN(D22:J22)</f>
        <v>12.65</v>
      </c>
      <c r="M22" s="13">
        <f t="shared" ref="M22:M24" si="6">MAX(D22:J22)</f>
        <v>13.535714285714286</v>
      </c>
      <c r="N22" s="12"/>
      <c r="O22" s="14">
        <f t="shared" ref="O22:O24" si="7">N22/K22-1</f>
        <v>-1</v>
      </c>
      <c r="P22" s="2"/>
      <c r="Q22" s="2"/>
      <c r="R22" s="2"/>
      <c r="S22" s="2"/>
      <c r="T22" s="2"/>
      <c r="U22" s="2"/>
      <c r="V22" s="2"/>
      <c r="W22" s="2"/>
      <c r="X22" s="2"/>
      <c r="Y22" s="2"/>
      <c r="Z22" s="2"/>
    </row>
    <row r="23" spans="1:26" x14ac:dyDescent="0.3">
      <c r="A23" s="8" t="s">
        <v>61</v>
      </c>
      <c r="B23" s="15" t="s">
        <v>62</v>
      </c>
      <c r="C23" s="9" t="s">
        <v>25</v>
      </c>
      <c r="D23" s="10">
        <v>31.99</v>
      </c>
      <c r="E23" s="10">
        <v>31.67</v>
      </c>
      <c r="F23" s="10">
        <v>31.67</v>
      </c>
      <c r="G23" s="10">
        <v>37.5</v>
      </c>
      <c r="H23" s="12"/>
      <c r="I23" s="12"/>
      <c r="J23" s="12"/>
      <c r="K23" s="13">
        <f t="shared" si="4"/>
        <v>33.207499999999996</v>
      </c>
      <c r="L23" s="13">
        <f t="shared" si="5"/>
        <v>31.67</v>
      </c>
      <c r="M23" s="13">
        <f t="shared" si="6"/>
        <v>37.5</v>
      </c>
      <c r="N23" s="12"/>
      <c r="O23" s="14">
        <f t="shared" si="7"/>
        <v>-1</v>
      </c>
      <c r="P23" s="2"/>
      <c r="Q23" s="2"/>
      <c r="R23" s="2"/>
      <c r="S23" s="2"/>
      <c r="T23" s="2"/>
      <c r="U23" s="2"/>
      <c r="V23" s="2"/>
      <c r="W23" s="2"/>
      <c r="X23" s="2"/>
      <c r="Y23" s="2"/>
      <c r="Z23" s="2"/>
    </row>
    <row r="24" spans="1:26" x14ac:dyDescent="0.3">
      <c r="A24" s="8" t="s">
        <v>63</v>
      </c>
      <c r="B24" s="15" t="s">
        <v>64</v>
      </c>
      <c r="C24" s="9" t="s">
        <v>25</v>
      </c>
      <c r="D24" s="10">
        <v>13.3</v>
      </c>
      <c r="E24" s="10">
        <v>15.99</v>
      </c>
      <c r="F24" s="10">
        <v>17.989999999999998</v>
      </c>
      <c r="G24" s="10">
        <f>5.5/0.35</f>
        <v>15.714285714285715</v>
      </c>
      <c r="H24" s="12"/>
      <c r="I24" s="12"/>
      <c r="J24" s="12"/>
      <c r="K24" s="13">
        <f t="shared" si="4"/>
        <v>15.748571428571429</v>
      </c>
      <c r="L24" s="13">
        <f t="shared" si="5"/>
        <v>13.3</v>
      </c>
      <c r="M24" s="13">
        <f t="shared" si="6"/>
        <v>17.989999999999998</v>
      </c>
      <c r="N24" s="12"/>
      <c r="O24" s="14">
        <f t="shared" si="7"/>
        <v>-1</v>
      </c>
      <c r="P24" s="2"/>
      <c r="Q24" s="2"/>
      <c r="R24" s="2"/>
      <c r="S24" s="2"/>
      <c r="T24" s="2"/>
      <c r="U24" s="2"/>
      <c r="V24" s="2"/>
      <c r="W24" s="2"/>
      <c r="X24" s="2"/>
      <c r="Y24" s="2"/>
      <c r="Z24" s="2"/>
    </row>
    <row r="25" spans="1:26" x14ac:dyDescent="0.3">
      <c r="A25" s="20" t="s">
        <v>65</v>
      </c>
      <c r="B25" s="20"/>
      <c r="C25" s="20"/>
      <c r="D25" s="21"/>
      <c r="E25" s="21"/>
      <c r="F25" s="21"/>
      <c r="G25" s="21"/>
      <c r="H25" s="20"/>
      <c r="I25" s="20"/>
      <c r="J25" s="20"/>
      <c r="K25" s="22"/>
      <c r="L25" s="22"/>
      <c r="M25" s="22"/>
      <c r="N25" s="20"/>
      <c r="O25" s="23"/>
      <c r="P25" s="20"/>
      <c r="Q25" s="20"/>
      <c r="R25" s="20"/>
      <c r="S25" s="20"/>
      <c r="T25" s="20"/>
      <c r="U25" s="20"/>
      <c r="V25" s="20"/>
      <c r="W25" s="20"/>
      <c r="X25" s="20"/>
      <c r="Y25" s="20"/>
      <c r="Z25" s="20"/>
    </row>
    <row r="26" spans="1:26" x14ac:dyDescent="0.3">
      <c r="A26" s="8" t="s">
        <v>66</v>
      </c>
      <c r="B26" s="24" t="s">
        <v>67</v>
      </c>
      <c r="C26" s="16" t="s">
        <v>68</v>
      </c>
      <c r="D26" s="10">
        <v>0.4</v>
      </c>
      <c r="E26" s="10">
        <v>0.4</v>
      </c>
      <c r="F26" s="10">
        <v>0.4</v>
      </c>
      <c r="G26" s="10">
        <f>2.45/6</f>
        <v>0.40833333333333338</v>
      </c>
      <c r="H26" s="12"/>
      <c r="I26" s="12"/>
      <c r="J26" s="12"/>
      <c r="K26" s="13">
        <f t="shared" ref="K26:K30" si="8">AVERAGE(D26:J26)</f>
        <v>0.4020833333333334</v>
      </c>
      <c r="L26" s="13">
        <f t="shared" ref="L26:L30" si="9">MIN(D26:J26)</f>
        <v>0.4</v>
      </c>
      <c r="M26" s="13">
        <f t="shared" ref="M26:M30" si="10">MAX(D26:J26)</f>
        <v>0.40833333333333338</v>
      </c>
      <c r="N26" s="12"/>
      <c r="O26" s="14">
        <f t="shared" ref="O26:O30" si="11">N26/K26-1</f>
        <v>-1</v>
      </c>
      <c r="P26" s="2"/>
      <c r="Q26" s="2"/>
      <c r="R26" s="2"/>
      <c r="S26" s="2"/>
      <c r="T26" s="2"/>
      <c r="U26" s="2"/>
      <c r="V26" s="2"/>
      <c r="W26" s="2"/>
      <c r="X26" s="2"/>
      <c r="Y26" s="2"/>
      <c r="Z26" s="2"/>
    </row>
    <row r="27" spans="1:26" x14ac:dyDescent="0.3">
      <c r="A27" s="2" t="s">
        <v>69</v>
      </c>
      <c r="B27" s="15" t="s">
        <v>70</v>
      </c>
      <c r="C27" s="1" t="s">
        <v>71</v>
      </c>
      <c r="D27" s="10">
        <v>1.28</v>
      </c>
      <c r="E27" s="10">
        <v>1.28</v>
      </c>
      <c r="F27" s="10">
        <v>1.29</v>
      </c>
      <c r="G27" s="10">
        <v>1.65</v>
      </c>
      <c r="H27" s="12"/>
      <c r="I27" s="12"/>
      <c r="J27" s="12"/>
      <c r="K27" s="13">
        <f t="shared" si="8"/>
        <v>1.375</v>
      </c>
      <c r="L27" s="13">
        <f t="shared" si="9"/>
        <v>1.28</v>
      </c>
      <c r="M27" s="13">
        <f t="shared" si="10"/>
        <v>1.65</v>
      </c>
      <c r="N27" s="12"/>
      <c r="O27" s="14">
        <f t="shared" si="11"/>
        <v>-1</v>
      </c>
      <c r="P27" s="2"/>
      <c r="Q27" s="2"/>
      <c r="R27" s="2"/>
      <c r="S27" s="2"/>
      <c r="T27" s="2"/>
      <c r="U27" s="2"/>
      <c r="V27" s="2"/>
      <c r="W27" s="2"/>
      <c r="X27" s="2"/>
      <c r="Y27" s="2"/>
      <c r="Z27" s="2"/>
    </row>
    <row r="28" spans="1:26" x14ac:dyDescent="0.3">
      <c r="A28" s="2" t="s">
        <v>72</v>
      </c>
      <c r="B28" s="15" t="s">
        <v>73</v>
      </c>
      <c r="C28" s="1" t="s">
        <v>25</v>
      </c>
      <c r="D28" s="10">
        <v>12.76</v>
      </c>
      <c r="E28" s="10">
        <v>11.96</v>
      </c>
      <c r="F28" s="10">
        <v>11.96</v>
      </c>
      <c r="G28" s="10">
        <v>15.28</v>
      </c>
      <c r="H28" s="12"/>
      <c r="I28" s="12"/>
      <c r="J28" s="12"/>
      <c r="K28" s="13">
        <f t="shared" si="8"/>
        <v>12.99</v>
      </c>
      <c r="L28" s="13">
        <f t="shared" si="9"/>
        <v>11.96</v>
      </c>
      <c r="M28" s="13">
        <f t="shared" si="10"/>
        <v>15.28</v>
      </c>
      <c r="N28" s="12"/>
      <c r="O28" s="14">
        <f t="shared" si="11"/>
        <v>-1</v>
      </c>
      <c r="P28" s="2"/>
      <c r="Q28" s="2"/>
      <c r="R28" s="2"/>
      <c r="S28" s="2"/>
      <c r="T28" s="2"/>
      <c r="U28" s="2"/>
      <c r="V28" s="2"/>
      <c r="W28" s="2"/>
      <c r="X28" s="2"/>
      <c r="Y28" s="2"/>
      <c r="Z28" s="2"/>
    </row>
    <row r="29" spans="1:26" x14ac:dyDescent="0.3">
      <c r="A29" s="8" t="s">
        <v>74</v>
      </c>
      <c r="B29" s="2" t="s">
        <v>75</v>
      </c>
      <c r="C29" s="9" t="s">
        <v>25</v>
      </c>
      <c r="D29" s="10">
        <v>2.98</v>
      </c>
      <c r="E29" s="10">
        <v>2.98</v>
      </c>
      <c r="F29" s="10">
        <v>1.99</v>
      </c>
      <c r="G29" s="10">
        <v>5.3</v>
      </c>
      <c r="H29" s="12"/>
      <c r="I29" s="12"/>
      <c r="J29" s="12"/>
      <c r="K29" s="13">
        <f t="shared" si="8"/>
        <v>3.3125</v>
      </c>
      <c r="L29" s="13">
        <f t="shared" si="9"/>
        <v>1.99</v>
      </c>
      <c r="M29" s="13">
        <f t="shared" si="10"/>
        <v>5.3</v>
      </c>
      <c r="N29" s="12"/>
      <c r="O29" s="14">
        <f t="shared" si="11"/>
        <v>-1</v>
      </c>
      <c r="P29" s="2"/>
      <c r="Q29" s="2"/>
      <c r="R29" s="2"/>
      <c r="S29" s="2"/>
      <c r="T29" s="2"/>
      <c r="U29" s="2"/>
      <c r="V29" s="2"/>
      <c r="W29" s="2"/>
      <c r="X29" s="2"/>
      <c r="Y29" s="2"/>
      <c r="Z29" s="2"/>
    </row>
    <row r="30" spans="1:26" x14ac:dyDescent="0.3">
      <c r="A30" s="8" t="s">
        <v>76</v>
      </c>
      <c r="B30" s="15" t="s">
        <v>77</v>
      </c>
      <c r="C30" s="9" t="s">
        <v>25</v>
      </c>
      <c r="D30" s="10">
        <v>16.36</v>
      </c>
      <c r="E30" s="10">
        <v>15.95</v>
      </c>
      <c r="F30" s="10">
        <v>15.97</v>
      </c>
      <c r="G30" s="10">
        <f>4.2/0.15</f>
        <v>28.000000000000004</v>
      </c>
      <c r="H30" s="12"/>
      <c r="I30" s="12"/>
      <c r="J30" s="12"/>
      <c r="K30" s="13">
        <f t="shared" si="8"/>
        <v>19.07</v>
      </c>
      <c r="L30" s="13">
        <f t="shared" si="9"/>
        <v>15.95</v>
      </c>
      <c r="M30" s="13">
        <f t="shared" si="10"/>
        <v>28.000000000000004</v>
      </c>
      <c r="N30" s="12"/>
      <c r="O30" s="14">
        <f t="shared" si="11"/>
        <v>-1</v>
      </c>
      <c r="P30" s="2"/>
      <c r="Q30" s="2"/>
      <c r="R30" s="2"/>
      <c r="S30" s="2"/>
      <c r="T30" s="2"/>
      <c r="U30" s="2"/>
      <c r="V30" s="2"/>
      <c r="W30" s="2"/>
      <c r="X30" s="2"/>
      <c r="Y30" s="2"/>
      <c r="Z30" s="2"/>
    </row>
    <row r="31" spans="1:26" x14ac:dyDescent="0.3">
      <c r="A31" s="20" t="s">
        <v>78</v>
      </c>
      <c r="B31" s="20"/>
      <c r="C31" s="20"/>
      <c r="D31" s="21"/>
      <c r="E31" s="21"/>
      <c r="F31" s="21"/>
      <c r="G31" s="21"/>
      <c r="H31" s="20"/>
      <c r="I31" s="20"/>
      <c r="J31" s="20"/>
      <c r="K31" s="22"/>
      <c r="L31" s="22"/>
      <c r="M31" s="22"/>
      <c r="N31" s="20"/>
      <c r="O31" s="23"/>
      <c r="P31" s="20"/>
      <c r="Q31" s="20"/>
      <c r="R31" s="20"/>
      <c r="S31" s="20"/>
      <c r="T31" s="20"/>
      <c r="U31" s="20"/>
      <c r="V31" s="20"/>
      <c r="W31" s="20"/>
      <c r="X31" s="20"/>
      <c r="Y31" s="20"/>
      <c r="Z31" s="20"/>
    </row>
    <row r="32" spans="1:26" x14ac:dyDescent="0.3">
      <c r="A32" s="8" t="s">
        <v>79</v>
      </c>
      <c r="B32" s="2" t="s">
        <v>80</v>
      </c>
      <c r="C32" s="9" t="s">
        <v>25</v>
      </c>
      <c r="D32" s="11">
        <v>1.49</v>
      </c>
      <c r="E32" s="11">
        <v>1.49</v>
      </c>
      <c r="F32" s="11">
        <v>1.49</v>
      </c>
      <c r="G32" s="11">
        <v>2.19</v>
      </c>
      <c r="H32" s="12"/>
      <c r="I32" s="12"/>
      <c r="J32" s="12"/>
      <c r="K32" s="13">
        <f t="shared" ref="K32:K41" si="12">AVERAGE(D32:J32)</f>
        <v>1.665</v>
      </c>
      <c r="L32" s="13">
        <f t="shared" ref="L32:L41" si="13">MIN(D32:J32)</f>
        <v>1.49</v>
      </c>
      <c r="M32" s="13">
        <f t="shared" ref="M32:M41" si="14">MAX(D32:J32)</f>
        <v>2.19</v>
      </c>
      <c r="N32" s="12"/>
      <c r="O32" s="14">
        <f t="shared" ref="O32:O41" si="15">N32/K32-1</f>
        <v>-1</v>
      </c>
      <c r="P32" s="2"/>
      <c r="Q32" s="2"/>
      <c r="R32" s="2"/>
      <c r="S32" s="2"/>
      <c r="T32" s="2"/>
      <c r="U32" s="2"/>
      <c r="V32" s="2"/>
      <c r="W32" s="2"/>
      <c r="X32" s="2"/>
      <c r="Y32" s="2"/>
      <c r="Z32" s="2"/>
    </row>
    <row r="33" spans="1:26" x14ac:dyDescent="0.3">
      <c r="A33" s="8" t="s">
        <v>81</v>
      </c>
      <c r="B33" s="2" t="s">
        <v>82</v>
      </c>
      <c r="C33" s="9" t="s">
        <v>25</v>
      </c>
      <c r="D33" s="11">
        <v>6.64</v>
      </c>
      <c r="E33" s="11">
        <v>6.62</v>
      </c>
      <c r="F33" s="11">
        <v>5.49</v>
      </c>
      <c r="G33" s="11">
        <f>4.75/0.75</f>
        <v>6.333333333333333</v>
      </c>
      <c r="H33" s="12"/>
      <c r="I33" s="12"/>
      <c r="J33" s="12"/>
      <c r="K33" s="13">
        <f t="shared" si="12"/>
        <v>6.270833333333333</v>
      </c>
      <c r="L33" s="13">
        <f t="shared" si="13"/>
        <v>5.49</v>
      </c>
      <c r="M33" s="13">
        <f t="shared" si="14"/>
        <v>6.64</v>
      </c>
      <c r="N33" s="12"/>
      <c r="O33" s="14">
        <f t="shared" si="15"/>
        <v>-1</v>
      </c>
      <c r="P33" s="2"/>
      <c r="Q33" s="2"/>
      <c r="R33" s="2"/>
      <c r="S33" s="2"/>
      <c r="T33" s="2"/>
      <c r="U33" s="2"/>
      <c r="V33" s="2"/>
      <c r="W33" s="2"/>
      <c r="X33" s="2"/>
      <c r="Y33" s="2"/>
      <c r="Z33" s="2"/>
    </row>
    <row r="34" spans="1:26" x14ac:dyDescent="0.3">
      <c r="A34" s="8" t="s">
        <v>83</v>
      </c>
      <c r="B34" s="2" t="s">
        <v>84</v>
      </c>
      <c r="C34" s="9" t="s">
        <v>25</v>
      </c>
      <c r="D34" s="11">
        <v>2.38</v>
      </c>
      <c r="E34" s="11">
        <v>2.1800000000000002</v>
      </c>
      <c r="F34" s="11">
        <v>1.58</v>
      </c>
      <c r="G34" s="11">
        <v>4.3</v>
      </c>
      <c r="H34" s="12"/>
      <c r="I34" s="12"/>
      <c r="J34" s="12"/>
      <c r="K34" s="13">
        <f t="shared" si="12"/>
        <v>2.6100000000000003</v>
      </c>
      <c r="L34" s="13">
        <f t="shared" si="13"/>
        <v>1.58</v>
      </c>
      <c r="M34" s="13">
        <f t="shared" si="14"/>
        <v>4.3</v>
      </c>
      <c r="N34" s="12"/>
      <c r="O34" s="14">
        <f t="shared" si="15"/>
        <v>-1</v>
      </c>
      <c r="P34" s="2"/>
      <c r="Q34" s="2"/>
      <c r="R34" s="2"/>
      <c r="S34" s="2"/>
      <c r="T34" s="2"/>
      <c r="U34" s="2"/>
      <c r="V34" s="2"/>
      <c r="W34" s="2"/>
      <c r="X34" s="2"/>
      <c r="Y34" s="2"/>
      <c r="Z34" s="2"/>
    </row>
    <row r="35" spans="1:26" x14ac:dyDescent="0.3">
      <c r="A35" s="8" t="s">
        <v>85</v>
      </c>
      <c r="B35" s="15" t="s">
        <v>86</v>
      </c>
      <c r="C35" s="9" t="s">
        <v>25</v>
      </c>
      <c r="D35" s="11">
        <v>6.3</v>
      </c>
      <c r="E35" s="11">
        <v>4.9800000000000004</v>
      </c>
      <c r="F35" s="11">
        <v>4.99</v>
      </c>
      <c r="G35" s="11">
        <f>4.59/0.9</f>
        <v>5.0999999999999996</v>
      </c>
      <c r="H35" s="12"/>
      <c r="I35" s="12"/>
      <c r="J35" s="12"/>
      <c r="K35" s="13">
        <f t="shared" si="12"/>
        <v>5.3425000000000011</v>
      </c>
      <c r="L35" s="13">
        <f t="shared" si="13"/>
        <v>4.9800000000000004</v>
      </c>
      <c r="M35" s="13">
        <f t="shared" si="14"/>
        <v>6.3</v>
      </c>
      <c r="N35" s="12"/>
      <c r="O35" s="14">
        <f t="shared" si="15"/>
        <v>-1</v>
      </c>
      <c r="P35" s="2"/>
      <c r="Q35" s="2"/>
      <c r="R35" s="2"/>
      <c r="S35" s="2"/>
      <c r="T35" s="2"/>
      <c r="U35" s="2"/>
      <c r="V35" s="2"/>
      <c r="W35" s="2"/>
      <c r="X35" s="2"/>
      <c r="Y35" s="2"/>
      <c r="Z35" s="2"/>
    </row>
    <row r="36" spans="1:26" x14ac:dyDescent="0.3">
      <c r="A36" s="8" t="s">
        <v>87</v>
      </c>
      <c r="B36" s="15" t="s">
        <v>88</v>
      </c>
      <c r="C36" s="9" t="s">
        <v>25</v>
      </c>
      <c r="D36" s="11">
        <v>23.45</v>
      </c>
      <c r="E36" s="11">
        <v>23.53</v>
      </c>
      <c r="F36" s="11">
        <v>19.399999999999999</v>
      </c>
      <c r="G36" s="11">
        <f>4.99/0.275</f>
        <v>18.145454545454545</v>
      </c>
      <c r="H36" s="12"/>
      <c r="I36" s="12"/>
      <c r="J36" s="12"/>
      <c r="K36" s="13">
        <f t="shared" si="12"/>
        <v>21.131363636363634</v>
      </c>
      <c r="L36" s="13">
        <f t="shared" si="13"/>
        <v>18.145454545454545</v>
      </c>
      <c r="M36" s="13">
        <f t="shared" si="14"/>
        <v>23.53</v>
      </c>
      <c r="N36" s="12"/>
      <c r="O36" s="14">
        <f t="shared" si="15"/>
        <v>-1</v>
      </c>
      <c r="P36" s="2"/>
      <c r="Q36" s="2"/>
      <c r="R36" s="2"/>
      <c r="S36" s="2"/>
      <c r="T36" s="2"/>
      <c r="U36" s="2"/>
      <c r="V36" s="2"/>
      <c r="W36" s="2"/>
      <c r="X36" s="2"/>
      <c r="Y36" s="2"/>
      <c r="Z36" s="2"/>
    </row>
    <row r="37" spans="1:26" x14ac:dyDescent="0.3">
      <c r="A37" s="8" t="s">
        <v>89</v>
      </c>
      <c r="B37" s="15" t="s">
        <v>90</v>
      </c>
      <c r="C37" s="9" t="s">
        <v>91</v>
      </c>
      <c r="D37" s="11">
        <v>7.38</v>
      </c>
      <c r="E37" s="11">
        <v>7.32</v>
      </c>
      <c r="F37" s="11">
        <v>7.32</v>
      </c>
      <c r="G37" s="11" t="s">
        <v>31</v>
      </c>
      <c r="H37" s="12"/>
      <c r="I37" s="12"/>
      <c r="J37" s="12"/>
      <c r="K37" s="13">
        <f t="shared" si="12"/>
        <v>7.34</v>
      </c>
      <c r="L37" s="13">
        <f t="shared" si="13"/>
        <v>7.32</v>
      </c>
      <c r="M37" s="13">
        <f t="shared" si="14"/>
        <v>7.38</v>
      </c>
      <c r="N37" s="12"/>
      <c r="O37" s="14">
        <f t="shared" si="15"/>
        <v>-1</v>
      </c>
      <c r="P37" s="2"/>
      <c r="Q37" s="2"/>
      <c r="R37" s="2"/>
      <c r="S37" s="2"/>
      <c r="T37" s="2"/>
      <c r="U37" s="2"/>
      <c r="V37" s="2"/>
      <c r="W37" s="2"/>
      <c r="X37" s="2"/>
      <c r="Y37" s="2"/>
      <c r="Z37" s="2"/>
    </row>
    <row r="38" spans="1:26" x14ac:dyDescent="0.3">
      <c r="A38" s="8" t="s">
        <v>92</v>
      </c>
      <c r="B38" s="15" t="s">
        <v>90</v>
      </c>
      <c r="C38" s="9" t="s">
        <v>91</v>
      </c>
      <c r="D38" s="25">
        <v>21.98</v>
      </c>
      <c r="E38" s="25" t="s">
        <v>31</v>
      </c>
      <c r="F38" s="25">
        <v>11.99</v>
      </c>
      <c r="G38" s="11">
        <v>23.95</v>
      </c>
      <c r="H38" s="12"/>
      <c r="I38" s="12"/>
      <c r="J38" s="12"/>
      <c r="K38" s="13">
        <f t="shared" si="12"/>
        <v>19.306666666666668</v>
      </c>
      <c r="L38" s="13">
        <f t="shared" si="13"/>
        <v>11.99</v>
      </c>
      <c r="M38" s="13">
        <f t="shared" si="14"/>
        <v>23.95</v>
      </c>
      <c r="N38" s="12"/>
      <c r="O38" s="14">
        <f t="shared" si="15"/>
        <v>-1</v>
      </c>
      <c r="P38" s="2"/>
      <c r="Q38" s="2"/>
      <c r="R38" s="2"/>
      <c r="S38" s="2"/>
      <c r="T38" s="2"/>
      <c r="U38" s="2"/>
      <c r="V38" s="2"/>
      <c r="W38" s="2"/>
      <c r="X38" s="2"/>
      <c r="Y38" s="2"/>
      <c r="Z38" s="2"/>
    </row>
    <row r="39" spans="1:26" x14ac:dyDescent="0.3">
      <c r="A39" s="8" t="s">
        <v>93</v>
      </c>
      <c r="B39" s="15" t="s">
        <v>90</v>
      </c>
      <c r="C39" s="9" t="s">
        <v>25</v>
      </c>
      <c r="D39" s="25">
        <v>6.29</v>
      </c>
      <c r="E39" s="25">
        <v>3.5</v>
      </c>
      <c r="F39" s="25">
        <v>5.49</v>
      </c>
      <c r="G39" s="11">
        <v>3.49</v>
      </c>
      <c r="H39" s="12"/>
      <c r="I39" s="12"/>
      <c r="J39" s="12"/>
      <c r="K39" s="13">
        <f t="shared" si="12"/>
        <v>4.6924999999999999</v>
      </c>
      <c r="L39" s="13">
        <f t="shared" si="13"/>
        <v>3.49</v>
      </c>
      <c r="M39" s="13">
        <f t="shared" si="14"/>
        <v>6.29</v>
      </c>
      <c r="N39" s="12"/>
      <c r="O39" s="14">
        <f t="shared" si="15"/>
        <v>-1</v>
      </c>
      <c r="P39" s="2"/>
      <c r="Q39" s="2"/>
      <c r="R39" s="2"/>
      <c r="S39" s="2"/>
      <c r="T39" s="2"/>
      <c r="U39" s="2"/>
      <c r="V39" s="2"/>
      <c r="W39" s="2"/>
      <c r="X39" s="2"/>
      <c r="Y39" s="2"/>
      <c r="Z39" s="2"/>
    </row>
    <row r="40" spans="1:26" x14ac:dyDescent="0.3">
      <c r="A40" s="8" t="s">
        <v>94</v>
      </c>
      <c r="B40" s="15" t="s">
        <v>95</v>
      </c>
      <c r="C40" s="9" t="s">
        <v>25</v>
      </c>
      <c r="D40" s="11">
        <v>3.18</v>
      </c>
      <c r="E40" s="11">
        <v>2.98</v>
      </c>
      <c r="F40" s="11">
        <v>2.98</v>
      </c>
      <c r="G40" s="11">
        <v>6.9</v>
      </c>
      <c r="H40" s="12"/>
      <c r="I40" s="12"/>
      <c r="J40" s="12"/>
      <c r="K40" s="13">
        <f t="shared" si="12"/>
        <v>4.01</v>
      </c>
      <c r="L40" s="13">
        <f t="shared" si="13"/>
        <v>2.98</v>
      </c>
      <c r="M40" s="13">
        <f t="shared" si="14"/>
        <v>6.9</v>
      </c>
      <c r="N40" s="12"/>
      <c r="O40" s="14">
        <f t="shared" si="15"/>
        <v>-1</v>
      </c>
      <c r="P40" s="2"/>
      <c r="Q40" s="2"/>
      <c r="R40" s="2"/>
      <c r="S40" s="2"/>
      <c r="T40" s="2"/>
      <c r="U40" s="2"/>
      <c r="V40" s="2"/>
      <c r="W40" s="2"/>
      <c r="X40" s="2"/>
      <c r="Y40" s="2"/>
      <c r="Z40" s="2"/>
    </row>
    <row r="41" spans="1:26" x14ac:dyDescent="0.3">
      <c r="A41" s="15" t="s">
        <v>96</v>
      </c>
      <c r="B41" s="15" t="s">
        <v>97</v>
      </c>
      <c r="C41" s="18" t="s">
        <v>91</v>
      </c>
      <c r="D41" s="11">
        <v>1.99</v>
      </c>
      <c r="E41" s="11">
        <v>1.95</v>
      </c>
      <c r="F41" s="11">
        <v>1.95</v>
      </c>
      <c r="G41" s="11">
        <f>2.49/0.75</f>
        <v>3.3200000000000003</v>
      </c>
      <c r="H41" s="12"/>
      <c r="I41" s="12"/>
      <c r="J41" s="12"/>
      <c r="K41" s="13">
        <f t="shared" si="12"/>
        <v>2.3025000000000002</v>
      </c>
      <c r="L41" s="13">
        <f t="shared" si="13"/>
        <v>1.95</v>
      </c>
      <c r="M41" s="13">
        <f t="shared" si="14"/>
        <v>3.3200000000000003</v>
      </c>
      <c r="N41" s="12"/>
      <c r="O41" s="14">
        <f t="shared" si="15"/>
        <v>-1</v>
      </c>
      <c r="P41" s="2"/>
      <c r="Q41" s="2"/>
      <c r="R41" s="2"/>
      <c r="S41" s="2"/>
      <c r="T41" s="2"/>
      <c r="U41" s="2"/>
      <c r="V41" s="2"/>
      <c r="W41" s="2"/>
      <c r="X41" s="2"/>
      <c r="Y41" s="2"/>
      <c r="Z41" s="2"/>
    </row>
    <row r="42" spans="1:26"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conditionalFormatting sqref="O5:O41">
    <cfRule type="colorScale" priority="1">
      <colorScale>
        <cfvo type="min"/>
        <cfvo type="percentile" val="50"/>
        <cfvo type="max"/>
        <color rgb="FF63BE7B"/>
        <color rgb="FFFFEB84"/>
        <color rgb="FFF8696B"/>
      </colorScale>
    </cfRule>
  </conditionalFormatting>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tabSelected="1" topLeftCell="A7" workbookViewId="0">
      <selection activeCell="D39" sqref="D39"/>
    </sheetView>
  </sheetViews>
  <sheetFormatPr baseColWidth="10" defaultColWidth="12.6640625" defaultRowHeight="15" customHeight="1" x14ac:dyDescent="0.3"/>
  <cols>
    <col min="1" max="26" width="10.6640625" customWidth="1"/>
  </cols>
  <sheetData>
    <row r="1" ht="14.25" customHeight="1" x14ac:dyDescent="0.3"/>
    <row r="2" ht="14.25" customHeight="1" x14ac:dyDescent="0.3"/>
    <row r="3" ht="14.25" customHeight="1" x14ac:dyDescent="0.3"/>
    <row r="4" ht="14.25" customHeight="1" x14ac:dyDescent="0.3"/>
    <row r="5" ht="14.25" customHeight="1" x14ac:dyDescent="0.3"/>
    <row r="6" ht="14.25" customHeight="1" x14ac:dyDescent="0.3"/>
    <row r="7" ht="14.25" customHeight="1" x14ac:dyDescent="0.3"/>
    <row r="8" ht="14.25" customHeight="1" x14ac:dyDescent="0.3"/>
    <row r="9" ht="14.25" customHeight="1" x14ac:dyDescent="0.3"/>
    <row r="10" ht="14.25" customHeight="1" x14ac:dyDescent="0.3"/>
    <row r="11" ht="14.25" customHeight="1" x14ac:dyDescent="0.3"/>
    <row r="12" ht="14.25" customHeight="1" x14ac:dyDescent="0.3"/>
    <row r="13" ht="14.25" customHeight="1" x14ac:dyDescent="0.3"/>
    <row r="14" ht="14.25" customHeight="1" x14ac:dyDescent="0.3"/>
    <row r="15" ht="14.25" customHeight="1" x14ac:dyDescent="0.3"/>
    <row r="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encodage</vt:lpstr>
      <vt:lpstr>mode demploi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Ariane Beaudelot</dc:creator>
  <cp:lastModifiedBy>Ariane Beaudelot</cp:lastModifiedBy>
  <dcterms:created xsi:type="dcterms:W3CDTF">2024-06-12T15:07:30Z</dcterms:created>
  <dcterms:modified xsi:type="dcterms:W3CDTF">2024-11-28T13:42:25Z</dcterms:modified>
</cp:coreProperties>
</file>